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Basler CMRT\"/>
    </mc:Choice>
  </mc:AlternateContent>
  <bookViews>
    <workbookView xWindow="0" yWindow="0" windowWidth="24000" windowHeight="96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s="1"/>
  <c r="T2500" i="5"/>
  <c r="S2500" i="5"/>
  <c r="R2500" i="5"/>
  <c r="J2500" i="5"/>
  <c r="I2500" i="5"/>
  <c r="H2500" i="5"/>
  <c r="G2500" i="5"/>
  <c r="F2500" i="5"/>
  <c r="B54" i="6"/>
  <c r="G54" i="6" s="1"/>
  <c r="B53" i="6"/>
  <c r="G53" i="6" s="1"/>
  <c r="P27" i="4"/>
  <c r="B58" i="6"/>
  <c r="G58" i="6"/>
  <c r="B56" i="6"/>
  <c r="G56" i="6" s="1"/>
  <c r="K63" i="6"/>
  <c r="K64" i="6"/>
  <c r="B51" i="6"/>
  <c r="G51" i="6"/>
  <c r="B21" i="6"/>
  <c r="B20" i="6"/>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AB10" i="5"/>
  <c r="AB23" i="5"/>
  <c r="AB33"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s="1"/>
  <c r="B55" i="6"/>
  <c r="G55" i="6" s="1"/>
  <c r="B50" i="6"/>
  <c r="G50" i="6" s="1"/>
  <c r="B49" i="6"/>
  <c r="G49" i="6"/>
  <c r="B48" i="6"/>
  <c r="G48"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H24" i="6" s="1"/>
  <c r="B23" i="6"/>
  <c r="G23" i="6" s="1"/>
  <c r="H23" i="6" s="1"/>
  <c r="D23" i="6" s="1"/>
  <c r="B17" i="6"/>
  <c r="F25" i="6"/>
  <c r="B16" i="6"/>
  <c r="B15" i="6"/>
  <c r="H14" i="6"/>
  <c r="B13" i="6"/>
  <c r="G13" i="6" s="1"/>
  <c r="H13" i="6" s="1"/>
  <c r="D13" i="6" s="1"/>
  <c r="B12" i="6"/>
  <c r="G12" i="6"/>
  <c r="H12" i="6"/>
  <c r="D12" i="6"/>
  <c r="B11" i="6"/>
  <c r="G11" i="6" s="1"/>
  <c r="H11" i="6" s="1"/>
  <c r="D11" i="6" s="1"/>
  <c r="B10" i="6"/>
  <c r="G10" i="6" s="1"/>
  <c r="H10" i="6" s="1"/>
  <c r="D10" i="6" s="1"/>
  <c r="B9" i="6"/>
  <c r="G9" i="6" s="1"/>
  <c r="H9" i="6" s="1"/>
  <c r="D9" i="6" s="1"/>
  <c r="B8" i="6"/>
  <c r="G8" i="6" s="1"/>
  <c r="H8" i="6" s="1"/>
  <c r="D8" i="6" s="1"/>
  <c r="B7" i="6"/>
  <c r="G7" i="6" s="1"/>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s="1"/>
  <c r="V22" i="5"/>
  <c r="G22" i="5" s="1"/>
  <c r="V24" i="5"/>
  <c r="V28" i="5"/>
  <c r="V30" i="5"/>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s="1"/>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s="1"/>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S32" i="5"/>
  <c r="T56" i="5"/>
  <c r="S62" i="5"/>
  <c r="S38" i="5"/>
  <c r="T52" i="5"/>
  <c r="T38" i="5"/>
  <c r="S80" i="5"/>
  <c r="S58" i="5"/>
  <c r="S52" i="5"/>
  <c r="S24" i="5"/>
  <c r="S22" i="5"/>
  <c r="S70" i="5"/>
  <c r="T84" i="5"/>
  <c r="S18" i="5"/>
  <c r="S30" i="5"/>
  <c r="S81" i="5"/>
  <c r="S79" i="5"/>
  <c r="T62" i="5"/>
  <c r="S42" i="5"/>
  <c r="S48" i="5"/>
  <c r="S90" i="5"/>
  <c r="S28" i="5"/>
  <c r="S26" i="5"/>
  <c r="T48" i="5"/>
  <c r="T87" i="5"/>
  <c r="S44" i="5"/>
  <c r="S82" i="5"/>
  <c r="T36"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R48" i="5"/>
  <c r="F112" i="5"/>
  <c r="H751" i="5"/>
  <c r="F2243" i="5"/>
  <c r="J2107" i="5"/>
  <c r="G355" i="5"/>
  <c r="J1451" i="5"/>
  <c r="S311" i="5"/>
  <c r="T682" i="5"/>
  <c r="E1000" i="5"/>
  <c r="X1000" i="5" s="1"/>
  <c r="E1179" i="5"/>
  <c r="X1179" i="5" s="1"/>
  <c r="J70" i="5"/>
  <c r="T70" i="5"/>
  <c r="F198" i="5"/>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AB12" i="5"/>
  <c r="V14" i="5"/>
  <c r="H14" i="5" s="1"/>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E36" i="5"/>
  <c r="X36" i="5" s="1"/>
  <c r="R54"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G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s="1"/>
  <c r="AB29" i="5"/>
  <c r="V21" i="5"/>
  <c r="H21" i="5" s="1"/>
  <c r="AB21" i="5"/>
  <c r="V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J27" i="5"/>
  <c r="T27" i="5" s="1"/>
  <c r="R27" i="5"/>
  <c r="H27" i="5"/>
  <c r="I27" i="5"/>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51" i="5"/>
  <c r="S91" i="5"/>
  <c r="T49" i="5"/>
  <c r="S71" i="5"/>
  <c r="T54" i="5"/>
  <c r="T60" i="5"/>
  <c r="T63" i="5"/>
  <c r="T59" i="5"/>
  <c r="T50" i="5"/>
  <c r="T47" i="5"/>
  <c r="S53" i="5"/>
  <c r="S55" i="5"/>
  <c r="T46" i="5"/>
  <c r="S83" i="5"/>
  <c r="T80" i="5"/>
  <c r="S63" i="5"/>
  <c r="S65" i="5"/>
  <c r="T72" i="5"/>
  <c r="T77" i="5"/>
  <c r="S86" i="5"/>
  <c r="T43" i="5"/>
  <c r="T73" i="5"/>
  <c r="T88" i="5"/>
  <c r="T57"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G1812" i="5"/>
  <c r="H1708" i="5"/>
  <c r="G1380" i="5"/>
  <c r="F1380" i="5"/>
  <c r="G1340" i="5"/>
  <c r="E2092" i="5"/>
  <c r="X2092" i="5" s="1"/>
  <c r="J1841" i="5"/>
  <c r="J14" i="5"/>
  <c r="J2441" i="5"/>
  <c r="R2145" i="5"/>
  <c r="H2084" i="5"/>
  <c r="I2420" i="5"/>
  <c r="F765" i="5"/>
  <c r="I1253" i="5"/>
  <c r="E1420" i="5"/>
  <c r="X1420" i="5" s="1"/>
  <c r="E2100" i="5"/>
  <c r="X2100" i="5" s="1"/>
  <c r="R2468" i="5"/>
  <c r="R14" i="5"/>
  <c r="R1252" i="5"/>
  <c r="E2420" i="5"/>
  <c r="X2420" i="5" s="1"/>
  <c r="H1084" i="5"/>
  <c r="G2145" i="5"/>
  <c r="H2145" i="5"/>
  <c r="J1236" i="5"/>
  <c r="H2100" i="5"/>
  <c r="E2441" i="5"/>
  <c r="X2441" i="5" s="1"/>
  <c r="E1788" i="5"/>
  <c r="X1788" i="5" s="1"/>
  <c r="I14" i="5"/>
  <c r="H2420" i="5"/>
  <c r="H213" i="5"/>
  <c r="H1180" i="5"/>
  <c r="F1820" i="5"/>
  <c r="F2100" i="5"/>
  <c r="H2468" i="5"/>
  <c r="I11" i="5"/>
  <c r="A29" i="6"/>
  <c r="G21" i="5"/>
  <c r="AB15" i="5"/>
  <c r="V12" i="5"/>
  <c r="AB8" i="5"/>
  <c r="AB16" i="5"/>
  <c r="V10" i="5"/>
  <c r="AB9" i="5"/>
  <c r="V9" i="5"/>
  <c r="AB13" i="5"/>
  <c r="G14" i="5"/>
  <c r="V15" i="5"/>
  <c r="AB14" i="5"/>
  <c r="AB11" i="5"/>
  <c r="V16" i="5"/>
  <c r="H8" i="5"/>
  <c r="R8" i="5"/>
  <c r="V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H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R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S46" i="5"/>
  <c r="S40" i="5"/>
  <c r="S54" i="5"/>
  <c r="S66" i="5"/>
  <c r="S78" i="5"/>
  <c r="S89" i="5"/>
  <c r="S75" i="5"/>
  <c r="S25" i="5"/>
  <c r="S51" i="5"/>
  <c r="S49" i="5"/>
  <c r="S73" i="5"/>
  <c r="S85" i="5"/>
  <c r="S68" i="5"/>
  <c r="S88" i="5"/>
  <c r="S43" i="5"/>
  <c r="S57" i="5"/>
  <c r="S35" i="5"/>
  <c r="S23" i="5"/>
  <c r="S39" i="5"/>
  <c r="T61" i="5"/>
  <c r="T69" i="5"/>
  <c r="S59" i="5"/>
  <c r="S56" i="5"/>
  <c r="S34" i="5"/>
  <c r="S72" i="5"/>
  <c r="S31" i="5"/>
  <c r="S50" i="5"/>
  <c r="S41" i="5"/>
  <c r="T45" i="5"/>
  <c r="S33" i="5"/>
  <c r="S60" i="5"/>
  <c r="T37" i="5"/>
  <c r="S27" i="5"/>
  <c r="S20" i="5"/>
  <c r="S74" i="5"/>
  <c r="S36" i="5"/>
  <c r="S29" i="5"/>
  <c r="S11" i="5"/>
  <c r="S8" i="5"/>
  <c r="S14" i="5"/>
  <c r="J6" i="5"/>
  <c r="S7" i="5"/>
  <c r="S93" i="5"/>
  <c r="H9" i="5"/>
  <c r="J12" i="5"/>
  <c r="J16" i="5"/>
  <c r="R10" i="5"/>
  <c r="I10" i="5"/>
  <c r="S69" i="5"/>
  <c r="S61" i="5"/>
  <c r="S45" i="5"/>
  <c r="S17" i="5"/>
  <c r="S37" i="5"/>
  <c r="S21" i="5"/>
  <c r="S6" i="5"/>
  <c r="S5" i="5"/>
  <c r="H63" i="6"/>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s="1"/>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62" i="4" s="1"/>
  <c r="A43" i="6" s="1"/>
  <c r="J31" i="6"/>
  <c r="J13" i="6"/>
  <c r="J55" i="6"/>
  <c r="I12" i="6"/>
  <c r="C12" i="6" s="1"/>
  <c r="I60" i="6"/>
  <c r="I39" i="6"/>
  <c r="J49" i="6"/>
  <c r="B3" i="6"/>
  <c r="A4" i="8"/>
  <c r="I51" i="6"/>
  <c r="J40" i="6"/>
  <c r="I43" i="6"/>
  <c r="I31" i="6"/>
  <c r="C31" i="6" s="1"/>
  <c r="B22" i="3"/>
  <c r="B4" i="8"/>
  <c r="J38" i="6"/>
  <c r="B34" i="4"/>
  <c r="I20" i="6"/>
  <c r="J28" i="6"/>
  <c r="I58" i="6"/>
  <c r="B40" i="4"/>
  <c r="B64" i="4" s="1"/>
  <c r="A45"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55" i="4" s="1"/>
  <c r="A24" i="6"/>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J26" i="5" s="1"/>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G981" i="5"/>
  <c r="J1269" i="5"/>
  <c r="I2306" i="5"/>
  <c r="H1756" i="5"/>
  <c r="E2228" i="5"/>
  <c r="X2228" i="5" s="1"/>
  <c r="J925" i="5"/>
  <c r="J677" i="5"/>
  <c r="J149" i="5"/>
  <c r="E605" i="5"/>
  <c r="X605" i="5" s="1"/>
  <c r="E637" i="5"/>
  <c r="X637" i="5" s="1"/>
  <c r="G6"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H23" i="5" s="1"/>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G5" i="6"/>
  <c r="H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D20" i="6" s="1"/>
  <c r="E2363" i="5"/>
  <c r="X2363" i="5" s="1"/>
  <c r="I2363" i="5"/>
  <c r="H2363" i="5"/>
  <c r="J2363" i="5"/>
  <c r="R1619" i="5"/>
  <c r="H1619" i="5"/>
  <c r="I1619" i="5"/>
  <c r="E1619" i="5"/>
  <c r="X1619" i="5" s="1"/>
  <c r="J1619" i="5"/>
  <c r="F1619" i="5"/>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J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C6" i="6"/>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G18" i="5"/>
  <c r="I18" i="5"/>
  <c r="J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39" i="6"/>
  <c r="F62" i="6"/>
  <c r="F33" i="6"/>
  <c r="F61" i="6"/>
  <c r="F28" i="6"/>
  <c r="F43" i="6"/>
  <c r="F38" i="6"/>
  <c r="B2" i="6"/>
  <c r="T35" i="5"/>
  <c r="T20" i="5"/>
  <c r="T11" i="5"/>
  <c r="T19" i="5"/>
  <c r="T9" i="5"/>
  <c r="T22" i="5"/>
  <c r="T33" i="5"/>
  <c r="T29" i="5"/>
  <c r="T25" i="5"/>
  <c r="T18" i="5"/>
  <c r="T28" i="5"/>
  <c r="T12" i="5"/>
  <c r="T32" i="5"/>
  <c r="T16" i="5"/>
  <c r="T31" i="5"/>
  <c r="T8" i="5"/>
  <c r="T6" i="5"/>
  <c r="T10" i="5"/>
  <c r="T14" i="5"/>
  <c r="T26" i="5"/>
  <c r="T30" i="5"/>
  <c r="T24" i="5"/>
  <c r="T34" i="5"/>
  <c r="H43" i="6" l="1"/>
  <c r="H39" i="6"/>
  <c r="D39" i="6" s="1"/>
  <c r="H38" i="6"/>
  <c r="H33" i="6"/>
  <c r="D33" i="6" s="1"/>
  <c r="H28" i="6"/>
  <c r="C24" i="6"/>
  <c r="I35" i="5"/>
  <c r="X35" i="5"/>
  <c r="I26" i="5"/>
  <c r="G61" i="6"/>
  <c r="H61" i="6" s="1"/>
  <c r="D61" i="6" s="1"/>
  <c r="J21" i="5"/>
  <c r="I7" i="5"/>
  <c r="G26" i="5"/>
  <c r="I21" i="5"/>
  <c r="J7" i="5"/>
  <c r="I23" i="5"/>
  <c r="R26" i="5"/>
  <c r="G13" i="5"/>
  <c r="X13" i="5"/>
  <c r="J15" i="5"/>
  <c r="X15" i="5"/>
  <c r="J17" i="5"/>
  <c r="X17" i="5"/>
  <c r="H11" i="5"/>
  <c r="X11" i="5"/>
  <c r="X24" i="5"/>
  <c r="J23" i="5"/>
  <c r="X23" i="5"/>
  <c r="X10" i="5"/>
  <c r="X26" i="5"/>
  <c r="X21" i="5"/>
  <c r="X7" i="5"/>
  <c r="X8" i="5"/>
  <c r="X32" i="5"/>
  <c r="X22" i="5"/>
  <c r="X19" i="5"/>
  <c r="X16" i="5"/>
  <c r="X33" i="5"/>
  <c r="X27" i="5"/>
  <c r="X18" i="5"/>
  <c r="G65" i="6" s="1"/>
  <c r="H65" i="6" s="1"/>
  <c r="X9" i="5"/>
  <c r="X12" i="5"/>
  <c r="X14" i="5"/>
  <c r="X25" i="5"/>
  <c r="X30" i="5"/>
  <c r="X20" i="5"/>
  <c r="X31" i="5"/>
  <c r="X34" i="5"/>
  <c r="J5" i="5"/>
  <c r="X5" i="5"/>
  <c r="X6" i="5"/>
  <c r="X29" i="5"/>
  <c r="X28" i="5"/>
  <c r="R11" i="5"/>
  <c r="H15" i="5"/>
  <c r="H13" i="5"/>
  <c r="G62" i="6"/>
  <c r="H62" i="6" s="1"/>
  <c r="J13" i="5"/>
  <c r="I13" i="5"/>
  <c r="R23" i="5"/>
  <c r="R15" i="5"/>
  <c r="C28" i="6"/>
  <c r="I15" i="5"/>
  <c r="R13" i="5"/>
  <c r="B57" i="4"/>
  <c r="A39" i="6" s="1"/>
  <c r="B46" i="4"/>
  <c r="A30" i="6" s="1"/>
  <c r="B75" i="4"/>
  <c r="A54" i="6" s="1"/>
  <c r="B52" i="4"/>
  <c r="A35" i="6" s="1"/>
  <c r="B53" i="4"/>
  <c r="A36" i="6" s="1"/>
  <c r="B63" i="4"/>
  <c r="A44" i="6" s="1"/>
  <c r="C21" i="6"/>
  <c r="C13" i="6"/>
  <c r="D49" i="4"/>
  <c r="A26" i="6"/>
  <c r="C11" i="6"/>
  <c r="B59" i="4"/>
  <c r="A41" i="6" s="1"/>
  <c r="A23" i="6"/>
  <c r="B56" i="4"/>
  <c r="A38" i="6" s="1"/>
  <c r="G61" i="4"/>
  <c r="B47" i="4"/>
  <c r="A31" i="6" s="1"/>
  <c r="G55" i="4"/>
  <c r="D43" i="4"/>
  <c r="D31" i="4"/>
  <c r="B74" i="4"/>
  <c r="A53" i="6" s="1"/>
  <c r="C5" i="6"/>
  <c r="D68" i="4"/>
  <c r="D61" i="4"/>
  <c r="D37" i="4"/>
  <c r="B50" i="4"/>
  <c r="A33" i="6" s="1"/>
  <c r="B44" i="4"/>
  <c r="A28" i="6" s="1"/>
  <c r="C10" i="6"/>
  <c r="C9" i="6"/>
  <c r="C8" i="6"/>
  <c r="C7" i="6"/>
  <c r="C2" i="6"/>
  <c r="H60" i="6"/>
  <c r="D60" i="6" s="1"/>
  <c r="D5" i="6"/>
  <c r="C60" i="6"/>
  <c r="D4" i="6"/>
  <c r="C4" i="6"/>
  <c r="G49" i="4"/>
  <c r="G31" i="4"/>
  <c r="G37" i="4"/>
  <c r="G68" i="4"/>
  <c r="C20" i="6"/>
  <c r="D28" i="6"/>
  <c r="C23" i="6"/>
  <c r="F48" i="6"/>
  <c r="F63" i="6" s="1"/>
  <c r="B37" i="4"/>
  <c r="A22" i="6" s="1"/>
  <c r="B61" i="4"/>
  <c r="A42" i="6" s="1"/>
  <c r="B55" i="4"/>
  <c r="A37" i="6" s="1"/>
  <c r="B49" i="4"/>
  <c r="A32" i="6" s="1"/>
  <c r="B43" i="4"/>
  <c r="A27" i="6" s="1"/>
  <c r="F50" i="6"/>
  <c r="F51" i="6" s="1"/>
  <c r="H51" i="6" s="1"/>
  <c r="F55" i="6"/>
  <c r="H55" i="6" s="1"/>
  <c r="C55" i="6" s="1"/>
  <c r="H48" i="6"/>
  <c r="D48" i="6" s="1"/>
  <c r="F53" i="6"/>
  <c r="H53" i="6" s="1"/>
  <c r="D53" i="6" s="1"/>
  <c r="D21" i="6"/>
  <c r="F34" i="6"/>
  <c r="H34" i="6" s="1"/>
  <c r="D34" i="6" s="1"/>
  <c r="F44" i="6"/>
  <c r="H44" i="6" s="1"/>
  <c r="C44" i="6" s="1"/>
  <c r="D16" i="6"/>
  <c r="K62" i="6"/>
  <c r="D44" i="6"/>
  <c r="D24" i="6"/>
  <c r="C39" i="6"/>
  <c r="C33" i="6"/>
  <c r="C16" i="6"/>
  <c r="C38" i="6"/>
  <c r="D38" i="6"/>
  <c r="C43" i="6"/>
  <c r="D43" i="6"/>
  <c r="H50" i="6"/>
  <c r="C15" i="6"/>
  <c r="D15" i="6"/>
  <c r="K61" i="6"/>
  <c r="F56" i="6"/>
  <c r="H56" i="6" s="1"/>
  <c r="F64" i="6"/>
  <c r="F49" i="6"/>
  <c r="H49" i="6" s="1"/>
  <c r="B58" i="4"/>
  <c r="A40" i="6" s="1"/>
  <c r="A25" i="6"/>
  <c r="T7" i="5"/>
  <c r="T23" i="5"/>
  <c r="T21" i="5"/>
  <c r="T5" i="5"/>
  <c r="T15" i="5"/>
  <c r="T17" i="5"/>
  <c r="T13" i="5"/>
  <c r="C34" i="6" l="1"/>
  <c r="D62" i="6"/>
  <c r="C62" i="6"/>
  <c r="C61" i="6"/>
  <c r="F54" i="6"/>
  <c r="H54" i="6" s="1"/>
  <c r="D54" i="6" s="1"/>
  <c r="C53" i="6"/>
  <c r="F58" i="6"/>
  <c r="H58" i="6" s="1"/>
  <c r="D58" i="6" s="1"/>
  <c r="C48" i="6"/>
  <c r="F59" i="6"/>
  <c r="H59" i="6" s="1"/>
  <c r="C59" i="6" s="1"/>
  <c r="D55" i="6"/>
  <c r="C56" i="6"/>
  <c r="D56" i="6"/>
  <c r="C54" i="6"/>
  <c r="C49" i="6"/>
  <c r="D49" i="6"/>
  <c r="C50" i="6"/>
  <c r="D50" i="6"/>
  <c r="D59" i="6"/>
  <c r="C51" i="6"/>
  <c r="D51" i="6"/>
  <c r="H66" i="6" l="1"/>
  <c r="D2" i="6" s="1"/>
  <c r="C58" i="6"/>
</calcChain>
</file>

<file path=xl/sharedStrings.xml><?xml version="1.0" encoding="utf-8"?>
<sst xmlns="http://schemas.openxmlformats.org/spreadsheetml/2006/main" count="15195" uniqueCount="12820">
  <si>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</si>
  <si>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</si>
  <si>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</si>
  <si>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</si>
  <si>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</si>
  <si>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</si>
  <si>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</si>
  <si>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</si>
  <si>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</si>
  <si>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</si>
  <si>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</si>
  <si>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</si>
  <si>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</si>
  <si>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</si>
  <si>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</si>
  <si>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</si>
  <si>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</si>
  <si>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</si>
  <si>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</si>
  <si>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</si>
  <si>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</si>
  <si>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</si>
  <si>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</si>
  <si>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</si>
  <si>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</si>
  <si>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</si>
  <si>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</si>
  <si>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</si>
  <si>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</si>
  <si>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</si>
  <si>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</si>
  <si>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</si>
  <si>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</si>
  <si>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</si>
  <si>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</si>
  <si>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</si>
  <si>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</si>
  <si>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</si>
  <si>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</si>
  <si>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</si>
  <si>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</si>
  <si>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</si>
  <si>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</si>
  <si>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</si>
  <si>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</si>
  <si>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</si>
  <si>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</si>
  <si>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</si>
  <si>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</si>
  <si>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</si>
  <si>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</si>
  <si>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</si>
  <si>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</si>
  <si>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</si>
  <si>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</si>
  <si>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</si>
  <si>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</si>
  <si>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</si>
  <si>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</si>
  <si>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</si>
  <si>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</si>
  <si>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</si>
  <si>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</si>
  <si>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</si>
  <si>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</si>
  <si>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</si>
  <si>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</si>
  <si>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</si>
  <si>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</si>
  <si>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</si>
  <si>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</si>
  <si>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</si>
  <si>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</si>
  <si>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</si>
  <si>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</si>
  <si>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</si>
  <si>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</si>
  <si>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</si>
  <si>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</si>
  <si>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</si>
  <si>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</si>
  <si>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</si>
  <si>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</si>
  <si>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</si>
  <si>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</si>
  <si>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</si>
  <si>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</si>
  <si>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</si>
  <si>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</si>
  <si>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</si>
  <si>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</si>
  <si>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</si>
  <si>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</si>
  <si>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</si>
  <si>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</si>
  <si>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</si>
  <si>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</si>
  <si>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</si>
  <si>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</si>
  <si>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</si>
  <si>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</si>
  <si>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</si>
  <si>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</si>
  <si>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</si>
  <si>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</si>
  <si>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</si>
  <si>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</si>
  <si>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</si>
  <si>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</si>
  <si>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</si>
  <si>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</si>
  <si>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</si>
  <si>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</si>
  <si>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</si>
  <si>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</si>
  <si>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</si>
  <si>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</si>
  <si>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</si>
  <si>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</si>
  <si>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</si>
  <si>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</si>
  <si>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</si>
  <si>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</si>
  <si>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</si>
  <si>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</si>
  <si>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</si>
  <si>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</si>
  <si>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</si>
  <si>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</si>
  <si>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</si>
  <si>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</si>
  <si>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</si>
  <si>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</si>
  <si>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</si>
  <si>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</si>
  <si>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</si>
  <si>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</si>
  <si>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</si>
  <si>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</si>
  <si>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</si>
  <si>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</si>
  <si>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</si>
  <si>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</si>
  <si>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</si>
  <si>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</si>
  <si>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</si>
  <si>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</si>
  <si>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</si>
  <si>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</si>
  <si>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</si>
  <si>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</si>
  <si>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</si>
  <si>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</si>
  <si>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</si>
  <si>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</si>
  <si>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</si>
  <si>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</si>
  <si>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</si>
  <si>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</si>
  <si>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</si>
  <si>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</si>
  <si>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</si>
  <si>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</si>
  <si>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</si>
  <si>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</si>
  <si>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</si>
  <si>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</si>
  <si>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</si>
  <si>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</si>
  <si>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</si>
  <si>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</si>
  <si>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</si>
  <si>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</si>
  <si>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</si>
  <si>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</si>
  <si>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</si>
  <si>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</si>
  <si>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</si>
  <si>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</si>
  <si>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</si>
  <si>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</si>
  <si>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</si>
  <si>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</si>
  <si>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</si>
  <si>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</si>
  <si>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</si>
  <si>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</si>
  <si>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</si>
  <si>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</si>
  <si>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</si>
  <si>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</si>
  <si>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</si>
  <si>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</si>
  <si>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</si>
  <si>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</si>
  <si>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</si>
  <si>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</si>
  <si>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</si>
  <si>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</si>
  <si>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</si>
  <si>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</si>
  <si>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</si>
  <si>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</si>
  <si>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</si>
  <si>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</si>
  <si>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</si>
  <si>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</si>
  <si>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</si>
  <si>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</si>
  <si>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</si>
  <si>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</si>
  <si>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</si>
  <si>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</si>
  <si>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</si>
  <si>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</si>
  <si>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</si>
  <si>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</si>
  <si>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</si>
  <si>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</si>
  <si>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</si>
  <si>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</si>
  <si>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</si>
  <si>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</si>
  <si>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</si>
  <si>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</si>
  <si>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</si>
  <si>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</si>
  <si>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</si>
  <si>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</si>
  <si>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</si>
  <si>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</si>
  <si>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</si>
  <si>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</si>
  <si>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</si>
  <si>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</si>
  <si>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</si>
  <si>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</si>
  <si>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</si>
  <si>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</si>
  <si>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</si>
  <si>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</si>
  <si>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</si>
  <si>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</si>
  <si>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</si>
  <si>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</si>
  <si>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</si>
  <si>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</si>
  <si>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</si>
  <si>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</si>
  <si>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</si>
  <si>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</si>
  <si>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</si>
  <si>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</si>
  <si>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</si>
  <si>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</si>
  <si>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</si>
  <si>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</si>
  <si>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</si>
  <si>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</si>
  <si>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</si>
  <si>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</si>
  <si>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</si>
  <si>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</si>
  <si>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</si>
  <si>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</si>
  <si>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</si>
  <si>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</si>
  <si>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</si>
  <si>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</si>
  <si>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</si>
  <si>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</si>
  <si>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</si>
  <si>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</si>
  <si>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</si>
  <si>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</si>
  <si>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</si>
  <si>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</si>
  <si>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</si>
  <si>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</si>
  <si>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</si>
  <si>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</si>
  <si>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</si>
  <si>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</si>
  <si>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</si>
  <si>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</si>
  <si>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</si>
  <si>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</si>
  <si>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</si>
  <si>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</si>
  <si>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</si>
  <si>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</si>
  <si>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</si>
  <si>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</si>
  <si>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</si>
  <si>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</si>
  <si>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</si>
  <si>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</si>
  <si>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</si>
  <si>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</si>
  <si>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</si>
  <si>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</si>
  <si>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</si>
  <si>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</si>
  <si>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</si>
  <si>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</si>
  <si>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</si>
  <si>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</si>
  <si>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</si>
  <si>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</si>
  <si>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</si>
  <si>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</si>
  <si>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</si>
  <si>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</si>
  <si>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</si>
  <si>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</si>
  <si>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</si>
  <si>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</si>
  <si>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</si>
  <si>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</si>
  <si>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</si>
  <si>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</si>
  <si>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</si>
  <si>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</si>
  <si>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</si>
  <si>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</si>
  <si>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</si>
  <si>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</si>
  <si>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</si>
  <si>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</si>
  <si>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</si>
  <si>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</si>
  <si>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</si>
  <si>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</si>
  <si>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</si>
  <si>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</si>
  <si>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</si>
  <si>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</si>
  <si>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</si>
  <si>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</si>
  <si>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</si>
  <si>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</si>
  <si>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</si>
  <si>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</si>
  <si>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</si>
  <si>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</si>
  <si>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</si>
  <si>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</si>
  <si>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</si>
  <si>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</si>
  <si>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</si>
  <si>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</si>
  <si>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</si>
  <si>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</si>
  <si>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</si>
  <si>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</si>
  <si>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</si>
  <si>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</si>
  <si>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</si>
  <si>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</si>
  <si>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</si>
  <si>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</si>
  <si>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</si>
  <si>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</si>
  <si>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</si>
  <si>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</si>
  <si>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</si>
  <si>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</si>
  <si>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</si>
  <si>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</si>
  <si>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</si>
  <si>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</si>
  <si>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</si>
  <si>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</si>
  <si>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</si>
  <si>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</si>
  <si>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</si>
  <si>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</si>
  <si>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</si>
  <si>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</si>
  <si>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</si>
  <si>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</si>
  <si>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</si>
  <si>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</si>
  <si>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</si>
  <si>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</si>
  <si>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</si>
  <si>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</si>
  <si>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</si>
  <si>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</si>
  <si>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</si>
  <si>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</si>
  <si>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</si>
  <si>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</si>
  <si>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</si>
  <si>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</si>
  <si>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</si>
  <si>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</si>
  <si>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</si>
  <si>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</si>
  <si>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</si>
  <si>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</si>
  <si>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</si>
  <si>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</si>
  <si>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</si>
  <si>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</si>
  <si>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</si>
  <si>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</si>
  <si>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</si>
  <si>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</si>
  <si>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</si>
  <si>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</si>
  <si>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</si>
  <si>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</si>
  <si>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</si>
  <si>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</si>
  <si>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</si>
  <si>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</si>
  <si>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</si>
  <si>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</si>
  <si>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</si>
  <si>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</si>
  <si>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</si>
  <si>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</si>
  <si>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</si>
  <si>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</si>
  <si>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</si>
  <si>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</si>
  <si>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</si>
  <si>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</si>
  <si>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</si>
  <si>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</si>
  <si>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</si>
  <si>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</si>
  <si>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</si>
  <si>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</si>
  <si>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</si>
  <si>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</si>
  <si>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</si>
  <si>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</si>
  <si>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</si>
  <si>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</si>
  <si>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</si>
  <si>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</si>
  <si>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</si>
  <si>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</si>
  <si>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</si>
  <si>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</si>
  <si>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</si>
  <si>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</si>
  <si>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</si>
  <si>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</si>
  <si>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</si>
  <si>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</si>
  <si>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</si>
  <si>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</si>
  <si>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</si>
  <si>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</si>
  <si>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</si>
  <si>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</si>
  <si>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</si>
  <si>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</si>
  <si>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</si>
  <si>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</si>
  <si>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</si>
  <si>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</si>
  <si>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</si>
  <si>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</si>
  <si>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</si>
  <si>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</si>
  <si>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</si>
  <si>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</si>
  <si>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</si>
  <si>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</si>
  <si>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</si>
  <si>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</si>
  <si>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</si>
  <si>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</si>
  <si>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</si>
  <si>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</si>
  <si>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</si>
  <si>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</si>
  <si>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</si>
  <si>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</si>
  <si>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</si>
  <si>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</si>
  <si>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</si>
  <si>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</si>
  <si>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</si>
  <si>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</si>
  <si>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</si>
  <si>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</si>
  <si>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</si>
  <si>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</si>
  <si>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</si>
  <si>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</si>
  <si>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</si>
  <si>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</si>
  <si>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</si>
  <si>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</si>
  <si>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</si>
  <si>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</si>
  <si>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</si>
  <si>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</si>
  <si>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</si>
  <si>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</si>
  <si>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</si>
  <si>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</si>
  <si>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</si>
  <si>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</si>
  <si>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</si>
  <si>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</si>
  <si>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</si>
  <si>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</si>
  <si>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</si>
  <si>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</si>
  <si>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</si>
  <si>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</si>
  <si>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</si>
  <si>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</si>
  <si>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</si>
  <si>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</si>
  <si>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</si>
  <si>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</si>
  <si>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</si>
  <si>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</si>
  <si>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</si>
  <si>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</si>
  <si>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</si>
  <si>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</si>
  <si>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</si>
  <si>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</si>
  <si>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</si>
  <si>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</si>
  <si>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</si>
  <si>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</si>
  <si>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</si>
  <si>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</si>
  <si>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</si>
  <si>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</si>
  <si>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</si>
  <si>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</si>
  <si>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</si>
  <si>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</si>
  <si>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</si>
  <si>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</si>
  <si>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</si>
  <si>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</si>
  <si>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</si>
  <si>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</si>
  <si>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</si>
  <si>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</si>
  <si>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</si>
  <si>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</si>
  <si>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</si>
  <si>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</si>
  <si>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</si>
  <si>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</si>
  <si>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</si>
  <si>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</si>
  <si>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</si>
  <si>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</si>
  <si>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</si>
  <si>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</si>
  <si>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</si>
  <si>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</si>
  <si>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</si>
  <si>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</si>
  <si>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</si>
  <si>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</si>
  <si>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</si>
  <si>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</si>
  <si>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</si>
  <si>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</si>
  <si>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</si>
  <si>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</si>
  <si>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</si>
  <si>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</si>
  <si>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</si>
  <si>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</si>
  <si>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</si>
  <si>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</si>
  <si>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</si>
  <si>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</si>
  <si>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</si>
  <si>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</si>
  <si>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</si>
  <si>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</si>
  <si>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</si>
  <si>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</si>
  <si>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</si>
  <si>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</si>
  <si>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</si>
  <si>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</si>
  <si>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</si>
  <si>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</si>
  <si>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</si>
  <si>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</si>
  <si>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</si>
  <si>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</si>
  <si>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</si>
  <si>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</si>
  <si>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</si>
  <si>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</si>
  <si>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</si>
  <si>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</si>
  <si>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</si>
  <si>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</si>
  <si>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</si>
  <si>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</si>
  <si>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</si>
  <si>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</si>
  <si>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</si>
  <si>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</si>
  <si>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</si>
  <si>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</si>
  <si>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</si>
  <si>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</si>
  <si>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</si>
  <si>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</si>
  <si>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</si>
  <si>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</si>
  <si>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</si>
  <si>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</si>
  <si>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</si>
  <si>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</si>
  <si>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</si>
  <si>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</si>
  <si>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</si>
  <si>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</si>
  <si>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</si>
  <si>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</si>
  <si>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</si>
  <si>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</si>
  <si>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</si>
  <si>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</si>
  <si>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</si>
  <si>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</si>
  <si>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</si>
  <si>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</si>
  <si>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</si>
  <si>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</si>
  <si>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</si>
  <si>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</si>
  <si>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</si>
  <si>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</si>
  <si>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</si>
  <si>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</si>
  <si>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</si>
  <si>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</si>
  <si>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</si>
  <si>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</si>
  <si>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</si>
  <si>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</si>
  <si>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</si>
  <si>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</si>
  <si>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</si>
  <si>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</si>
  <si>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</si>
  <si>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</si>
  <si>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</si>
  <si>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</si>
  <si>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</si>
  <si>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</si>
  <si>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</si>
  <si>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</si>
  <si>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</si>
  <si>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</si>
  <si>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</si>
  <si>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</si>
  <si>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</si>
  <si>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</si>
  <si>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</si>
  <si>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</si>
  <si>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</si>
  <si>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</si>
  <si>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</si>
  <si>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</si>
  <si>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</si>
  <si>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</si>
  <si>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</si>
  <si>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</si>
  <si>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</si>
  <si>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</si>
  <si>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</si>
  <si>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</si>
  <si>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</si>
  <si>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</si>
  <si>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</si>
  <si>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</si>
  <si>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</si>
  <si>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</si>
  <si>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</si>
  <si>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</si>
  <si>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</si>
  <si>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</si>
  <si>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</si>
  <si>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</si>
  <si>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</si>
  <si>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</si>
  <si>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</si>
  <si>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</si>
  <si>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</si>
  <si>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</si>
  <si>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</si>
  <si>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</si>
  <si>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</si>
  <si>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</si>
  <si>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</si>
  <si>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</si>
  <si>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</si>
  <si>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</si>
  <si>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</si>
  <si>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</si>
  <si>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</si>
  <si>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</si>
  <si>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</si>
  <si>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</si>
  <si>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</si>
  <si>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</si>
  <si>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</si>
  <si>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</si>
  <si>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</si>
  <si>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</si>
  <si>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</si>
  <si>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</si>
  <si>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</si>
  <si>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</si>
  <si>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</si>
  <si>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</si>
  <si>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</si>
  <si>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</si>
  <si>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</si>
  <si>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</si>
  <si>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</si>
  <si>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</si>
  <si>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</si>
  <si>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</si>
  <si>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</si>
  <si>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</si>
  <si>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</si>
  <si>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</si>
  <si>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</si>
  <si>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</si>
  <si>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</si>
  <si>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</si>
  <si>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</si>
  <si>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</si>
  <si>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</si>
  <si>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</si>
  <si>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</si>
  <si>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</si>
  <si>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</si>
  <si>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</si>
  <si>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</si>
  <si>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</si>
  <si>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</si>
  <si>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</si>
  <si>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</si>
  <si>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</si>
  <si>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</si>
  <si>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</si>
  <si>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</si>
  <si>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</si>
  <si>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</si>
  <si>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</si>
  <si>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</si>
  <si>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</si>
  <si>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</si>
  <si>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</si>
  <si>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</si>
  <si>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</si>
  <si>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</si>
  <si>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</si>
  <si>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</si>
  <si>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</si>
  <si>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</si>
  <si>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</si>
  <si>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</si>
  <si>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</si>
  <si>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</si>
  <si>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</si>
  <si>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</si>
  <si>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</si>
  <si>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</si>
  <si>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</si>
  <si>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</si>
  <si>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</si>
  <si>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</si>
  <si>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</si>
  <si>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</si>
  <si>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</si>
  <si>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</si>
  <si>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</si>
  <si>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</si>
  <si>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</si>
  <si>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</si>
  <si>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</si>
  <si>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</si>
  <si>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</si>
  <si>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</si>
  <si>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</si>
  <si>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</si>
  <si>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</si>
  <si>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</si>
  <si>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</si>
  <si>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</si>
  <si>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</si>
  <si>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</si>
  <si>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</si>
  <si>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</si>
  <si>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</si>
  <si>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</si>
  <si>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</si>
  <si>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</si>
  <si>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</si>
  <si>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</si>
  <si>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</si>
  <si>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</si>
  <si>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</si>
  <si>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</si>
  <si>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</si>
  <si>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</si>
  <si>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</si>
  <si>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</si>
  <si>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</si>
  <si>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</si>
  <si>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</si>
  <si>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</si>
  <si>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</si>
  <si>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</si>
  <si>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</si>
  <si>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</si>
  <si>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</si>
  <si>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</si>
  <si>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</si>
  <si>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</si>
  <si>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</si>
  <si>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</si>
  <si>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</si>
  <si>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</si>
  <si>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</si>
  <si>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</si>
  <si>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</si>
  <si>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</si>
  <si>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</si>
  <si>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</si>
  <si>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</si>
  <si>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</si>
  <si>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</si>
  <si>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</si>
  <si>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</si>
  <si>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</si>
  <si>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</si>
  <si>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</si>
  <si>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</si>
  <si>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</si>
  <si>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</si>
  <si>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</si>
  <si>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</si>
  <si>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</si>
  <si>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</si>
  <si>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</si>
  <si>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</si>
  <si>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</si>
  <si>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</si>
  <si>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</si>
  <si>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</si>
  <si>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</si>
  <si>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</si>
  <si>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</si>
  <si>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</si>
  <si>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</si>
  <si>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</si>
  <si>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</si>
  <si>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</si>
  <si>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</si>
  <si>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</si>
  <si>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</si>
  <si>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</si>
  <si>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</si>
  <si>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</si>
  <si>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</si>
  <si>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</si>
  <si>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</si>
  <si>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</si>
  <si>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</si>
  <si>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</si>
  <si>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</si>
  <si>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</si>
  <si>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</si>
  <si>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</si>
  <si>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</si>
  <si>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</si>
  <si>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</si>
  <si>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</si>
  <si>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</si>
  <si>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</si>
  <si>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</si>
  <si>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</si>
  <si>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</si>
  <si>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</si>
  <si>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</si>
  <si>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</si>
  <si>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</si>
  <si>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</si>
  <si>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</si>
  <si>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</si>
  <si>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</si>
  <si>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</si>
  <si>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</si>
  <si>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</si>
  <si>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</si>
  <si>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</si>
  <si>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</si>
  <si>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</si>
  <si>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</si>
  <si>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</si>
  <si>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</si>
  <si>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</si>
  <si>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</si>
  <si>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</si>
  <si>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</si>
  <si>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</si>
  <si>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</si>
  <si>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</si>
  <si>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</si>
  <si>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</si>
  <si>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</si>
  <si>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</si>
  <si>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</si>
  <si>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</si>
  <si>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</si>
  <si>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</si>
  <si>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</si>
  <si>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</si>
  <si>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</si>
  <si>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</si>
  <si>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</si>
  <si>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</si>
  <si>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</si>
  <si>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</si>
  <si>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</si>
  <si>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</si>
  <si>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</si>
  <si>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</si>
  <si>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</si>
  <si>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</si>
  <si>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</si>
  <si>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</si>
  <si>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</si>
  <si>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</si>
  <si>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</si>
  <si>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</si>
  <si>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</si>
  <si>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</si>
  <si>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</si>
  <si>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</si>
  <si>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</si>
  <si>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</si>
  <si>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</si>
  <si>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</si>
  <si>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</si>
  <si>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</si>
  <si>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</si>
  <si>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</si>
  <si>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</si>
  <si>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</si>
  <si>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</si>
  <si>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</si>
  <si>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</si>
  <si>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</si>
  <si>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</si>
  <si>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</si>
  <si>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</si>
  <si>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</si>
  <si>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</si>
  <si>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</si>
  <si>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</si>
  <si>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</si>
  <si>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</si>
  <si>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</si>
  <si>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</si>
  <si>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</si>
  <si>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</si>
  <si>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</si>
  <si>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</si>
  <si>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</si>
  <si>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</si>
  <si>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</si>
  <si>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</si>
  <si>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</si>
  <si>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</si>
  <si>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</si>
  <si>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</si>
  <si>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</si>
  <si>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</si>
  <si>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</si>
  <si>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</si>
  <si>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</si>
  <si>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</si>
  <si>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</si>
  <si>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</si>
  <si>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</si>
  <si>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</si>
  <si>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</si>
  <si>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</si>
  <si>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</si>
  <si>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</si>
  <si>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</si>
  <si>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</si>
  <si>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</si>
  <si>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</si>
  <si>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</si>
  <si>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</si>
  <si>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</si>
  <si>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</si>
  <si>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</si>
  <si>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</si>
  <si>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</si>
  <si>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</si>
  <si>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</si>
  <si>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</si>
  <si>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</si>
  <si>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</si>
  <si>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</si>
  <si>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</si>
  <si>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</si>
  <si>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</si>
  <si>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</si>
  <si>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</si>
  <si>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</si>
  <si>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</si>
  <si>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</si>
  <si>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</si>
  <si>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</si>
  <si>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</si>
  <si>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</si>
  <si>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</si>
  <si>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</si>
  <si>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</si>
  <si>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</si>
  <si>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</si>
  <si>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</si>
  <si>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</si>
  <si>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</si>
  <si>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</si>
  <si>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</si>
  <si>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</si>
  <si>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</si>
  <si>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</si>
  <si>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</si>
  <si>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</si>
  <si>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</si>
  <si>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</si>
  <si>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</si>
  <si>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</si>
  <si>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</si>
  <si>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</si>
  <si>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</si>
  <si>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</si>
  <si>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</si>
  <si>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</si>
  <si>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</si>
  <si>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</si>
  <si>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</si>
  <si>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</si>
  <si>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</si>
  <si>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</si>
  <si>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</si>
  <si>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</si>
  <si>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</si>
  <si>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</si>
  <si>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</si>
  <si>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</si>
  <si>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</si>
  <si>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</si>
  <si>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</si>
  <si>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</si>
  <si>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</si>
  <si>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</si>
  <si>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</si>
  <si>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</si>
  <si>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</si>
  <si>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</si>
  <si>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</si>
  <si>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</si>
  <si>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</si>
  <si>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</si>
  <si>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</si>
  <si>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</si>
  <si>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</si>
  <si>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</si>
  <si>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</si>
  <si>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</si>
  <si>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</si>
  <si>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</si>
  <si>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</si>
  <si>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</si>
  <si>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</si>
  <si>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</si>
  <si>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</si>
  <si>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</si>
  <si>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</si>
  <si>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</si>
  <si>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</si>
  <si>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</si>
  <si>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</si>
  <si>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</si>
  <si>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</si>
  <si>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</si>
  <si>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</si>
  <si>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</si>
  <si>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</si>
  <si>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</si>
  <si>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</si>
  <si>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</si>
  <si>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</si>
  <si>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</si>
  <si>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</si>
  <si>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</si>
  <si>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</si>
  <si>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</si>
  <si>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</si>
  <si>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</si>
  <si>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</si>
  <si>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</si>
  <si>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</si>
  <si>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</si>
  <si>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</si>
  <si>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</si>
  <si>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</si>
  <si>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</si>
  <si>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</si>
  <si>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</si>
  <si>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</si>
  <si>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</si>
  <si>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</si>
  <si>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</si>
  <si>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</si>
  <si>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</si>
  <si>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</si>
  <si>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</si>
  <si>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</si>
  <si>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</si>
  <si>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</si>
  <si>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</si>
  <si>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</si>
  <si>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</si>
  <si>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</si>
  <si>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</si>
  <si>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</si>
  <si>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</si>
  <si>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</si>
  <si>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</si>
  <si>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</si>
  <si>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</si>
  <si>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</si>
  <si>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</si>
  <si>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</si>
  <si>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</si>
  <si>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</si>
  <si>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</si>
  <si>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</si>
  <si>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</si>
  <si>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</si>
  <si>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</si>
  <si>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</si>
  <si>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</si>
  <si>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</si>
  <si>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</si>
  <si>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</si>
  <si>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</si>
  <si>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</si>
  <si>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</si>
  <si>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</si>
  <si>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</si>
  <si>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</si>
  <si>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</si>
  <si>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</si>
  <si>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</si>
  <si>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</si>
  <si>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</si>
  <si>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</si>
  <si>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</si>
  <si>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</si>
  <si>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</si>
  <si>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</si>
  <si>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</si>
  <si>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</si>
  <si>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</si>
  <si>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</si>
  <si>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</si>
  <si>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</si>
  <si>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</si>
  <si>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</si>
  <si>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</si>
  <si>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</si>
  <si>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</si>
  <si>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</si>
  <si>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</si>
  <si>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</si>
  <si>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</si>
  <si>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</si>
  <si>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</si>
  <si>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</si>
  <si>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</si>
  <si>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</si>
  <si>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</si>
  <si>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</si>
  <si>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</si>
  <si>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</si>
  <si>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</si>
  <si>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</si>
  <si>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</si>
  <si>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</si>
  <si>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</si>
  <si>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</si>
  <si>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</si>
  <si>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</si>
  <si>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</si>
  <si>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</si>
  <si>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</si>
  <si>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</si>
  <si>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</si>
  <si>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</si>
  <si>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</si>
  <si>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</si>
  <si>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</si>
  <si>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</si>
  <si>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</si>
  <si>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</si>
  <si>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</si>
  <si>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</si>
  <si>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</si>
  <si>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</si>
  <si>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</si>
  <si>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</si>
  <si>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</si>
  <si>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</si>
  <si>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</si>
  <si>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</si>
  <si>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</si>
  <si>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</si>
  <si>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</si>
  <si>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</si>
  <si>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</si>
  <si>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</si>
  <si>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</si>
  <si>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</si>
  <si>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</si>
  <si>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</si>
  <si>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</si>
  <si>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</si>
  <si>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</si>
  <si>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</si>
  <si>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</si>
  <si>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</si>
  <si>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</si>
  <si>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</si>
  <si>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</si>
  <si>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</si>
  <si>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</si>
  <si>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</si>
  <si>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</si>
  <si>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</si>
  <si>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</si>
  <si>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</si>
  <si>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</si>
  <si>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</si>
  <si>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</si>
  <si>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</si>
  <si>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</si>
  <si>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</si>
  <si>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</si>
  <si>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</si>
  <si>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</si>
  <si>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</si>
  <si>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</si>
  <si>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</si>
  <si>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</si>
  <si>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</si>
  <si>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</si>
  <si>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</si>
  <si>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</si>
  <si>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</si>
  <si>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</si>
  <si>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</si>
  <si>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</si>
  <si>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</si>
  <si>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</si>
  <si>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</si>
  <si>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</si>
  <si>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</si>
  <si>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</si>
  <si>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</si>
  <si>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</si>
  <si>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</si>
  <si>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</si>
  <si>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</si>
  <si>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</si>
  <si>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</si>
  <si>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</si>
  <si>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</si>
  <si>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</si>
  <si>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</si>
  <si>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</si>
  <si>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</si>
  <si>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</si>
  <si>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</si>
  <si>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</si>
  <si>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</si>
  <si>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</si>
  <si>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</si>
  <si>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</si>
  <si>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</si>
  <si>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</si>
  <si>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</si>
  <si>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</si>
  <si>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</si>
  <si>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</si>
  <si>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</si>
  <si>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</si>
  <si>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</si>
  <si>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</si>
  <si>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</si>
  <si>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</si>
  <si>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</si>
  <si>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</si>
  <si>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</si>
  <si>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</si>
  <si>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</si>
  <si>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</si>
  <si>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</si>
  <si>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</si>
  <si>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</si>
  <si>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</si>
  <si>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</si>
  <si>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</si>
  <si>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</si>
  <si>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</si>
  <si>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</si>
  <si>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</si>
  <si>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</si>
  <si>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</si>
  <si>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</si>
  <si>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</si>
  <si>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</si>
  <si>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</si>
  <si>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</si>
  <si>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</si>
  <si>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</si>
  <si>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</si>
  <si>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</si>
  <si>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</si>
  <si>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</si>
  <si>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</si>
  <si>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</si>
  <si>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</si>
  <si>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</si>
  <si>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</si>
  <si>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</si>
  <si>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</si>
  <si>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</si>
  <si>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</si>
  <si>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</si>
  <si>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</si>
  <si>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</si>
  <si>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</si>
  <si>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</si>
  <si>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</si>
  <si>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</si>
  <si>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</si>
  <si>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</si>
  <si>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</si>
  <si>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</si>
  <si>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</si>
  <si>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</si>
  <si>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</si>
  <si>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</si>
  <si>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</si>
  <si>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</si>
  <si>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</si>
  <si>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</si>
  <si>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</si>
  <si>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</si>
  <si>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</si>
  <si>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</si>
  <si>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</si>
  <si>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</si>
  <si>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</si>
  <si>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</si>
  <si>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</si>
  <si>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</si>
  <si>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</si>
  <si>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</si>
  <si>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</si>
  <si>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</si>
  <si>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</si>
  <si>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</si>
  <si>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</si>
  <si>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</si>
  <si>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</si>
  <si>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</si>
  <si>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</si>
  <si>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</si>
  <si>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</si>
  <si>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</si>
  <si>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</si>
  <si>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</si>
  <si>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</si>
  <si>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</si>
  <si>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</si>
  <si>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</si>
  <si>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</si>
  <si>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</si>
  <si>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</si>
  <si>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</si>
  <si>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</si>
  <si>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</si>
  <si>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</si>
  <si>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</si>
  <si>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</si>
  <si>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</si>
  <si>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</si>
  <si>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</si>
  <si>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</si>
  <si>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</si>
  <si>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</si>
  <si>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</si>
  <si>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</si>
  <si>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</si>
  <si>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</si>
  <si>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</si>
  <si>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</si>
  <si>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</si>
  <si>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</si>
  <si>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</si>
  <si>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</si>
  <si>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</si>
  <si>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</si>
  <si>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</si>
  <si>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</si>
  <si>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</si>
  <si>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</si>
  <si>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</si>
  <si>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</si>
  <si>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</si>
  <si>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</si>
  <si>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</si>
  <si>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</si>
  <si>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</si>
  <si>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</si>
  <si>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</si>
  <si>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</si>
  <si>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</si>
  <si>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</si>
  <si>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</si>
  <si>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</si>
  <si>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</si>
  <si>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</si>
  <si>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</si>
  <si>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</si>
  <si>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</si>
  <si>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</si>
  <si>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</si>
  <si>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</si>
  <si>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</si>
  <si>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</si>
  <si>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</si>
  <si>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</si>
  <si>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</si>
  <si>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</si>
  <si>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</si>
  <si>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</si>
  <si>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</si>
  <si>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</si>
  <si>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</si>
  <si>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</si>
  <si>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</si>
  <si>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</si>
  <si>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</si>
  <si>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</si>
  <si>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</si>
  <si>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</si>
  <si>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</si>
  <si>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</si>
  <si>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</si>
  <si>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</si>
  <si>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</si>
  <si>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</si>
  <si>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</si>
  <si>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</si>
  <si>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</si>
  <si>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</si>
  <si>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</si>
  <si>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</si>
  <si>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</si>
  <si>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</si>
  <si>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</si>
  <si>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</si>
  <si>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</si>
  <si>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</si>
  <si>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</si>
  <si>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</si>
  <si>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</si>
  <si>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</si>
  <si>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</si>
  <si>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</si>
  <si>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</si>
  <si>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</si>
  <si>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</si>
  <si>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</si>
  <si>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</si>
  <si>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</si>
  <si>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</si>
  <si>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</si>
  <si>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</si>
  <si>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</si>
  <si>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</si>
  <si>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</si>
  <si>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</si>
  <si>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</si>
  <si>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</si>
  <si>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</si>
  <si>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</si>
  <si>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</si>
  <si>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</si>
  <si>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</si>
  <si>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</si>
  <si>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</si>
  <si>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</si>
  <si>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</si>
  <si>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</si>
  <si>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</si>
  <si>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</si>
  <si>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</si>
  <si>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</si>
  <si>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</si>
  <si>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</si>
  <si>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</si>
  <si>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</si>
  <si>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</si>
  <si>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</si>
  <si>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</si>
  <si>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</si>
  <si>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</si>
  <si>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</si>
  <si>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</si>
  <si>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</si>
  <si>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</si>
  <si>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</si>
  <si>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</si>
  <si>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</si>
  <si>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</si>
  <si>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</si>
  <si>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</si>
  <si>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</si>
  <si>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</si>
  <si>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</si>
  <si>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</si>
  <si>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</si>
  <si>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</si>
  <si>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</si>
  <si>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</si>
  <si>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</si>
  <si>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</si>
  <si>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</si>
  <si>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</si>
  <si>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</si>
  <si>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</si>
  <si>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</si>
  <si>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</si>
  <si>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</si>
  <si>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</si>
  <si>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</si>
  <si>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</si>
  <si>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</si>
  <si>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</si>
  <si>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</si>
  <si>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</si>
  <si>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</si>
  <si>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</si>
  <si>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</si>
  <si>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</si>
  <si>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</si>
  <si>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</si>
  <si>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</si>
  <si>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</si>
  <si>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</si>
  <si>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</si>
  <si>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</si>
  <si>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</si>
  <si>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</si>
  <si>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</si>
  <si>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</si>
  <si>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</si>
  <si>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</si>
  <si>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</si>
  <si>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</si>
  <si>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</si>
  <si>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</si>
  <si>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</si>
  <si>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</si>
  <si>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</si>
  <si>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</si>
  <si>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</si>
  <si>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</si>
  <si>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</si>
  <si>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</si>
  <si>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</si>
  <si>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</si>
  <si>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</si>
  <si>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</si>
  <si>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</si>
  <si>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</si>
  <si>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</si>
  <si>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</si>
  <si>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</si>
  <si>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</si>
  <si>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</si>
  <si>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</si>
  <si>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</si>
  <si>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</si>
  <si>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</si>
  <si>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</si>
  <si>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</si>
  <si>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</si>
  <si>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</si>
  <si>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</si>
  <si>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</si>
  <si>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</si>
  <si>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</si>
  <si>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</si>
  <si>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</si>
  <si>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</si>
  <si>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</si>
  <si>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</si>
  <si>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</si>
  <si>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</si>
  <si>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</si>
  <si>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</si>
  <si>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</si>
  <si>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</si>
  <si>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</si>
  <si>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</si>
  <si>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</si>
  <si>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</si>
  <si>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</si>
  <si>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</si>
  <si>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</si>
  <si>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</si>
  <si>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</si>
  <si>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</si>
  <si>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</si>
  <si>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</si>
  <si>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</si>
  <si>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</si>
  <si>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</si>
  <si>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</si>
  <si>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</si>
  <si>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</si>
  <si>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</si>
  <si>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</si>
  <si>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</si>
  <si>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</si>
  <si>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</si>
  <si>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</si>
  <si>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</si>
  <si>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</si>
  <si>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</si>
  <si>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</si>
  <si>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</si>
  <si>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</si>
  <si>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</si>
  <si>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</si>
  <si>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</si>
  <si>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</si>
  <si>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</si>
  <si>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</si>
  <si>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</si>
  <si>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</si>
  <si>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</si>
  <si>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</si>
  <si>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</si>
  <si>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</si>
  <si>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</si>
  <si>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</si>
  <si>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</si>
  <si>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</si>
  <si>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</si>
  <si>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</si>
  <si>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</si>
  <si>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</si>
  <si>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</si>
  <si>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</si>
  <si>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</si>
  <si>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</si>
  <si>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</si>
  <si>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</si>
  <si>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</si>
  <si>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</si>
  <si>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</si>
  <si>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</si>
  <si>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</si>
  <si>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</si>
  <si>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</si>
  <si>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</si>
  <si>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</si>
  <si>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</si>
  <si>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</si>
  <si>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</si>
  <si>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</si>
  <si>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</si>
  <si>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</si>
  <si>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</si>
  <si>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</si>
  <si>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</si>
  <si>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</si>
  <si>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</si>
  <si>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</si>
  <si>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</si>
  <si>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</si>
  <si>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</si>
  <si>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</si>
  <si>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</si>
  <si>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</si>
  <si>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</si>
  <si>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</si>
  <si>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</si>
  <si>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</si>
  <si>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</si>
  <si>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</si>
  <si>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</si>
  <si>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</si>
  <si>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</si>
  <si>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</si>
  <si>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</si>
  <si>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</si>
  <si>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</si>
  <si>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</si>
  <si>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</si>
  <si>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</si>
  <si>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</si>
  <si>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</si>
  <si>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</si>
  <si>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</si>
  <si>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</si>
  <si>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</si>
  <si>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</si>
  <si>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</si>
  <si>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</si>
  <si>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</si>
  <si>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</si>
  <si>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</si>
  <si>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</si>
  <si>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</si>
  <si>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</si>
  <si>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</si>
  <si>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</si>
  <si>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</si>
  <si>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</si>
  <si>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</si>
  <si>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</si>
  <si>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</si>
  <si>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</si>
  <si>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</si>
  <si>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</si>
  <si>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</si>
  <si>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</si>
  <si>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</si>
  <si>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</si>
  <si>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</si>
  <si>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</si>
  <si>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</si>
  <si>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</si>
  <si>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</si>
  <si>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</si>
  <si>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</si>
  <si>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</si>
  <si>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</si>
  <si>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</si>
  <si>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</si>
  <si>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</si>
  <si>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</si>
  <si>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</si>
  <si>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</si>
  <si>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</si>
  <si>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</si>
  <si>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</si>
  <si>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</si>
  <si>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</si>
  <si>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</si>
  <si>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</si>
  <si>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</si>
  <si>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</si>
  <si>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</si>
  <si>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</si>
  <si>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</si>
  <si>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</si>
  <si>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</si>
  <si>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</si>
  <si>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</si>
  <si>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</si>
  <si>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</si>
  <si>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</si>
  <si>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</si>
  <si>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</si>
  <si>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</si>
  <si>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</si>
  <si>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</si>
  <si>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</si>
  <si>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</si>
  <si>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</si>
  <si>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</si>
  <si>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</si>
  <si>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</si>
  <si>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</si>
  <si>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</si>
  <si>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</si>
  <si>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</si>
  <si>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</si>
  <si>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</si>
  <si>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</si>
  <si>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</si>
  <si>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</si>
  <si>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</si>
  <si>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</si>
  <si>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</si>
  <si>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</si>
  <si>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</si>
  <si>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</si>
  <si>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</si>
  <si>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</si>
  <si>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</si>
  <si>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</si>
  <si>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</si>
  <si>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</si>
  <si>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</si>
  <si>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</si>
  <si>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</si>
  <si>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</si>
  <si>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</si>
  <si>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</si>
  <si>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</si>
  <si>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</si>
  <si>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</si>
  <si>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</si>
  <si>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</si>
  <si>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</si>
  <si>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</si>
  <si>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</si>
  <si>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</si>
  <si>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</si>
  <si>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</si>
  <si>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</si>
  <si>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</si>
  <si>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</si>
  <si>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</si>
  <si>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</si>
  <si>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</si>
  <si>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</si>
  <si>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</si>
  <si>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</si>
  <si>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</si>
  <si>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</si>
  <si>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</si>
  <si>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</si>
  <si>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</si>
  <si>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</si>
  <si>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</si>
  <si>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</si>
  <si>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</si>
  <si>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</si>
  <si>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</si>
  <si>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</si>
  <si>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</si>
  <si>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</si>
  <si>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</si>
  <si>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</si>
  <si>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</si>
  <si>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</si>
  <si>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</si>
  <si>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</si>
  <si>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</si>
  <si>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</si>
  <si>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</si>
  <si>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</si>
  <si>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</si>
  <si>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</si>
  <si>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</si>
  <si>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</si>
  <si>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</si>
  <si>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</si>
  <si>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</si>
  <si>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</si>
  <si>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</si>
  <si>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</si>
  <si>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</si>
  <si>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</si>
  <si>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</si>
  <si>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</si>
  <si>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</si>
  <si>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</si>
  <si>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</si>
  <si>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</si>
  <si>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</si>
  <si>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</si>
  <si>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</si>
  <si>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</si>
  <si>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</si>
  <si>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</si>
  <si>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</si>
  <si>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</si>
  <si>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</si>
  <si>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</si>
  <si>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</si>
  <si>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</si>
  <si>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</si>
  <si>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</si>
  <si>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</si>
  <si>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</si>
  <si>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</si>
  <si>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</si>
  <si>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</si>
  <si>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</si>
  <si>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</si>
  <si>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</si>
  <si>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</si>
  <si>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</si>
  <si>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</si>
  <si>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</si>
  <si>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</si>
  <si>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</si>
  <si>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</si>
  <si>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</si>
  <si>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</si>
  <si>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</si>
  <si>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</si>
  <si>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</si>
  <si>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</si>
  <si>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</si>
  <si>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</si>
  <si>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</si>
  <si>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</si>
  <si>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</si>
  <si>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</si>
  <si>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</si>
  <si>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</si>
  <si>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</si>
  <si>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</si>
  <si>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</si>
  <si>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</si>
  <si>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</si>
  <si>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</si>
  <si>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</si>
  <si>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</si>
  <si>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</si>
  <si>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</si>
  <si>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</si>
  <si>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</si>
  <si>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</si>
  <si>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</si>
  <si>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</si>
  <si>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</si>
  <si>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</si>
  <si>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</si>
  <si>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</si>
  <si>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</si>
  <si>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</si>
  <si>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</si>
  <si>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</si>
  <si>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</si>
  <si>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</si>
  <si>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</si>
  <si>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</si>
  <si>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</si>
  <si>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</si>
  <si>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</si>
  <si>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</si>
  <si>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</si>
  <si>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</si>
  <si>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</si>
  <si>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</si>
  <si>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</si>
  <si>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</si>
  <si>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</si>
  <si>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</si>
  <si>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</si>
  <si>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</si>
  <si>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</si>
  <si>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</si>
  <si>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</si>
  <si>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</si>
  <si>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</si>
  <si>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</si>
  <si>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</si>
  <si>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</si>
  <si>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</si>
  <si>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</si>
  <si>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</si>
  <si>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</si>
  <si>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</si>
  <si>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</si>
  <si>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</si>
  <si>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</si>
  <si>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</si>
  <si>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</si>
  <si>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</si>
  <si>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</si>
  <si>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</si>
  <si>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</si>
  <si>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</si>
  <si>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</si>
  <si>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</si>
  <si>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</si>
  <si>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</si>
  <si>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</si>
  <si>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</si>
  <si>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</si>
  <si>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</si>
  <si>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</si>
  <si>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</si>
  <si>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</si>
  <si>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</si>
  <si>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</si>
  <si>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</si>
  <si>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</si>
  <si>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</si>
  <si>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</si>
  <si>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</si>
  <si>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</si>
  <si>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</si>
  <si>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</si>
  <si>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</si>
  <si>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</si>
  <si>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</si>
  <si>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</si>
  <si>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</si>
  <si>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</si>
  <si>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</si>
  <si>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</si>
  <si>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</si>
  <si>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</si>
  <si>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</si>
  <si>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</si>
  <si>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</si>
  <si>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</si>
  <si>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</si>
  <si>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</si>
  <si>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</si>
  <si>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</si>
  <si>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</si>
  <si>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</si>
  <si>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</si>
  <si>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</si>
  <si>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</si>
  <si>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</si>
  <si>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</si>
  <si>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</si>
  <si>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</si>
  <si>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</si>
  <si>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</si>
  <si>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</si>
  <si>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</si>
  <si>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</si>
  <si>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</si>
  <si>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</si>
  <si>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</si>
  <si>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</si>
  <si>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</si>
  <si>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</si>
  <si>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</si>
  <si>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</si>
  <si>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</si>
  <si>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</si>
  <si>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</si>
  <si>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</si>
  <si>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</si>
  <si>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</si>
  <si>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</si>
  <si>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</si>
  <si>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</si>
  <si>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</si>
  <si>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</si>
  <si>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</si>
  <si>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</si>
  <si>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</si>
  <si>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</si>
  <si>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</si>
  <si>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</si>
  <si>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</si>
  <si>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</si>
  <si>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</si>
  <si>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</si>
  <si>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</si>
  <si>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</si>
  <si>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</si>
  <si>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</si>
  <si>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</si>
  <si>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</si>
  <si>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</si>
  <si>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</si>
  <si>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</si>
  <si>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</si>
  <si>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</si>
  <si>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</si>
  <si>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</si>
  <si>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</si>
  <si>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</si>
  <si>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</si>
  <si>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</si>
  <si>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</si>
  <si>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</si>
  <si>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</si>
  <si>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</si>
  <si>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</si>
  <si>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</si>
  <si>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</si>
  <si>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</si>
  <si>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</si>
  <si>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</si>
  <si>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</si>
  <si>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</si>
  <si>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</si>
  <si>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</si>
  <si>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</si>
  <si>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</si>
  <si>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</si>
  <si>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</si>
  <si>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</si>
  <si>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</si>
  <si>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</si>
  <si>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</si>
  <si>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</si>
  <si>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</si>
  <si>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</si>
  <si>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</si>
  <si>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</si>
  <si>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</si>
  <si>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</si>
  <si>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</si>
  <si>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</si>
  <si>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</si>
  <si>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</si>
  <si>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</si>
  <si>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</si>
  <si>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</si>
  <si>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</si>
  <si>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</si>
  <si>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</si>
  <si>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</si>
  <si>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</si>
  <si>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</si>
  <si>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</si>
  <si>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</si>
  <si>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</si>
  <si>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</si>
  <si>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</si>
  <si>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</si>
  <si>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</si>
  <si>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</si>
  <si>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</si>
  <si>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</si>
  <si>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</si>
  <si>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</si>
  <si>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</si>
  <si>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</si>
  <si>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</si>
  <si>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</si>
  <si>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</si>
  <si>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</si>
  <si>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</si>
  <si>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</si>
  <si>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</si>
  <si>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</si>
  <si>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</si>
  <si>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</si>
  <si>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</si>
  <si>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</si>
  <si>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</si>
  <si>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</si>
  <si>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</si>
  <si>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</si>
  <si>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</si>
  <si>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</si>
  <si>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</si>
  <si>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</si>
  <si>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</si>
  <si>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</si>
  <si>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</si>
  <si>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</si>
  <si>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</si>
  <si>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</si>
  <si>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</si>
  <si>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</si>
  <si>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</si>
  <si>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</si>
  <si>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</si>
  <si>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</si>
  <si>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</si>
  <si>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</si>
  <si>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</si>
  <si>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</si>
  <si>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</si>
  <si>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</si>
  <si>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</si>
  <si>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</si>
  <si>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</si>
  <si>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</si>
  <si>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</si>
  <si>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</si>
  <si>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</si>
  <si>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</si>
  <si>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</si>
  <si>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</si>
  <si>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</si>
  <si>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</si>
  <si>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</si>
  <si>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</si>
  <si>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</si>
  <si>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</si>
  <si>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</si>
  <si>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</si>
  <si>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</si>
  <si>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</si>
  <si>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</si>
  <si>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</si>
  <si>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</si>
  <si>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</si>
  <si>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</si>
  <si>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</si>
  <si>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</si>
  <si>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</si>
  <si>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</si>
  <si>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</si>
  <si>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</si>
  <si>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</si>
  <si>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</si>
  <si>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</si>
  <si>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</si>
  <si>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</si>
  <si>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</si>
  <si>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</si>
  <si>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</si>
  <si>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</si>
  <si>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</si>
  <si>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</si>
  <si>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</si>
  <si>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</si>
  <si>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</si>
  <si>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</si>
  <si>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</si>
  <si>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</si>
  <si>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</si>
  <si>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</si>
  <si>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</si>
  <si>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</si>
  <si>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</si>
  <si>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</si>
  <si>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</si>
  <si>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</si>
  <si>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</si>
  <si>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</si>
  <si>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</si>
  <si>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</si>
  <si>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</si>
  <si>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</si>
  <si>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</si>
  <si>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</si>
  <si>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</si>
  <si>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</si>
  <si>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</si>
  <si>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</si>
  <si>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</si>
  <si>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</si>
  <si>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</si>
  <si>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</si>
  <si>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</si>
  <si>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</si>
  <si>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</si>
  <si>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</si>
  <si>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</si>
  <si>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</si>
  <si>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</si>
  <si>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</si>
  <si>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</si>
  <si>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</si>
  <si>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</si>
  <si>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</si>
  <si>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</si>
  <si>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</si>
  <si>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</si>
  <si>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</si>
  <si>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</si>
  <si>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</si>
  <si>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</si>
  <si>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</si>
  <si>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</si>
  <si>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</si>
  <si>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</si>
  <si>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</si>
  <si>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</si>
  <si>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</si>
  <si>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</si>
  <si>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</si>
  <si>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</si>
  <si>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</si>
  <si>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</si>
  <si>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</si>
  <si>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</si>
  <si>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</si>
  <si>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</si>
  <si>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</si>
  <si>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</si>
  <si>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</si>
  <si>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</si>
  <si>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</si>
  <si>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</si>
  <si>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</si>
  <si>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</si>
  <si>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</si>
  <si>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</si>
  <si>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</si>
  <si>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</si>
  <si>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</si>
  <si>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</si>
  <si>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</si>
  <si>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</si>
  <si>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</si>
  <si>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</si>
  <si>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</si>
  <si>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</si>
  <si>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</si>
  <si>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</si>
  <si>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</si>
  <si>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</si>
  <si>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</si>
  <si>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</si>
  <si>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</si>
  <si>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</si>
  <si>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</si>
  <si>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</si>
  <si>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</si>
  <si>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</si>
  <si>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</si>
  <si>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</si>
  <si>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</si>
  <si>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</si>
  <si>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</si>
  <si>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</si>
  <si>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</si>
  <si>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</si>
  <si>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</si>
  <si>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</si>
  <si>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</si>
  <si>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</si>
  <si>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</si>
  <si>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</si>
  <si>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</si>
  <si>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</si>
  <si>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</si>
  <si>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</si>
  <si>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</si>
  <si>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</si>
  <si>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</si>
  <si>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</si>
  <si>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</si>
  <si>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</si>
  <si>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</si>
  <si>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</si>
  <si>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</si>
  <si>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</si>
  <si>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</si>
  <si>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</si>
  <si>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</si>
  <si>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</si>
  <si>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</si>
  <si>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</si>
  <si>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</si>
  <si>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</si>
  <si>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</si>
  <si>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</si>
  <si>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</si>
  <si>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</si>
  <si>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</si>
  <si>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</si>
  <si>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</si>
  <si>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</si>
  <si>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</si>
  <si>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</si>
  <si>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</si>
  <si>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</si>
  <si>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</si>
  <si>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</si>
  <si>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</si>
  <si>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</si>
  <si>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</si>
  <si>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</si>
  <si>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</si>
  <si>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</si>
  <si>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</si>
  <si>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</si>
  <si>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</si>
  <si>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</si>
  <si>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</si>
  <si>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</si>
  <si>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</si>
  <si>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</si>
  <si>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</si>
  <si>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</si>
  <si>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</si>
  <si>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</si>
  <si>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</si>
  <si>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</si>
  <si>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</si>
  <si>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</si>
  <si>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</si>
  <si>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</si>
  <si>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</si>
  <si>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</si>
  <si>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</si>
  <si>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</si>
  <si>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</si>
  <si>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</si>
  <si>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</si>
  <si>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</si>
  <si>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</si>
  <si>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</si>
  <si>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</si>
  <si>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</si>
  <si>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</si>
  <si>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</si>
  <si>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</si>
  <si>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</si>
  <si>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</si>
  <si>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</si>
  <si>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</si>
  <si>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</si>
  <si>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</si>
  <si>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</si>
  <si>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</si>
  <si>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</si>
  <si>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</si>
  <si>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</si>
  <si>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</si>
  <si>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</si>
  <si>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</si>
  <si>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</si>
  <si>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</si>
  <si>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</si>
  <si>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</si>
  <si>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</si>
  <si>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</si>
  <si>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</si>
  <si>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</si>
  <si>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</si>
  <si>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</si>
  <si>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</si>
  <si>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</si>
  <si>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</si>
  <si>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</si>
  <si>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</si>
  <si>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</si>
  <si>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</si>
  <si>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</si>
  <si>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</si>
  <si>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</si>
  <si>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</si>
  <si>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</si>
  <si>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</si>
  <si>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</si>
  <si>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</si>
  <si>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</si>
  <si>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</si>
  <si>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</si>
  <si>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</si>
  <si>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</si>
  <si>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</si>
  <si>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</si>
  <si>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</si>
  <si>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</si>
  <si>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</si>
  <si>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</si>
  <si>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</si>
  <si>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</si>
  <si>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</si>
  <si>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</si>
  <si>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</si>
  <si>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</si>
  <si>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</si>
  <si>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</si>
  <si>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</si>
  <si>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</si>
  <si>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</si>
  <si>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</si>
  <si>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</si>
  <si>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</si>
  <si>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</si>
  <si>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</si>
  <si>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</si>
  <si>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</si>
  <si>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</si>
  <si>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</si>
  <si>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</si>
  <si>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</si>
  <si>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</si>
  <si>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</si>
  <si>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</si>
  <si>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</si>
  <si>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</si>
  <si>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</si>
  <si>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</si>
  <si>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</si>
  <si>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</si>
  <si>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</si>
  <si>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</si>
  <si>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</si>
  <si>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</si>
  <si>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</si>
  <si>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</si>
  <si>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</si>
  <si>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</si>
  <si>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</si>
  <si>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</si>
  <si>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</si>
  <si>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</si>
  <si>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</si>
  <si>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</si>
  <si>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</si>
  <si>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</si>
  <si>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</si>
  <si>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</si>
  <si>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</si>
  <si>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</si>
  <si>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</si>
  <si>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</si>
  <si>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</si>
  <si>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</si>
  <si>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</si>
  <si>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</si>
  <si>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</si>
  <si>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</si>
  <si>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</si>
  <si>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</si>
  <si>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</si>
  <si>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</si>
  <si>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</si>
  <si>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</si>
  <si>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</si>
  <si>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</si>
  <si>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</si>
  <si>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</si>
  <si>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</si>
  <si>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</si>
  <si>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</si>
  <si>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</si>
  <si>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</si>
  <si>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</si>
  <si>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</si>
  <si>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</si>
  <si>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</si>
  <si>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</si>
  <si>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</si>
  <si>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</si>
  <si>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</si>
  <si>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</si>
  <si>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</si>
  <si>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</si>
  <si>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</si>
  <si>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</si>
  <si>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</si>
  <si>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</si>
  <si>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</si>
  <si>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</si>
  <si>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</si>
  <si>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</si>
  <si>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</si>
  <si>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</si>
  <si>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</si>
  <si>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</si>
  <si>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</si>
  <si>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</si>
  <si>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</si>
  <si>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</si>
  <si>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</si>
  <si>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</si>
  <si>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</si>
  <si>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</si>
  <si>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</si>
  <si>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</si>
  <si>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</si>
  <si>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</si>
  <si>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</si>
  <si>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</si>
  <si>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</si>
  <si>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</si>
  <si>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</si>
  <si>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</si>
  <si>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</si>
  <si>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</si>
  <si>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</si>
  <si>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</si>
  <si>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</si>
  <si>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</si>
  <si>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</si>
  <si>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</si>
  <si>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</si>
  <si>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</si>
  <si>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</si>
  <si>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</si>
  <si>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</si>
  <si>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</si>
  <si>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</si>
  <si>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</si>
  <si>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</si>
  <si>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</si>
  <si>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</si>
  <si>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</si>
  <si>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</si>
  <si>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</si>
  <si>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</si>
  <si>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</si>
  <si>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</si>
  <si>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</si>
  <si>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</si>
  <si>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</si>
  <si>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</si>
  <si>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</si>
  <si>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</si>
  <si>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</si>
  <si>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</si>
  <si>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</si>
  <si>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</si>
  <si>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</si>
  <si>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</si>
  <si>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</si>
  <si>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</si>
  <si>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</si>
  <si>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</si>
  <si>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</si>
  <si>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</si>
  <si>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</si>
  <si>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</si>
  <si>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</si>
  <si>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</si>
  <si>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</si>
  <si>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</si>
  <si>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</si>
  <si>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</si>
  <si>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</si>
  <si>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</si>
  <si>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</si>
  <si>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</si>
  <si>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</si>
  <si>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</si>
  <si>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</si>
  <si>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</si>
  <si>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</si>
  <si>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</si>
  <si>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</si>
  <si>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</si>
  <si>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</si>
  <si>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</si>
  <si>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</si>
  <si>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</si>
  <si>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</si>
  <si>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</si>
  <si>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</si>
  <si>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</si>
  <si>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</si>
  <si>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</si>
  <si>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</si>
  <si>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</si>
  <si>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</si>
  <si>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</si>
  <si>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</si>
  <si>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</si>
  <si>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</si>
  <si>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</si>
  <si>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</si>
  <si>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</si>
  <si>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</si>
  <si>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</si>
  <si>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</si>
  <si>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</si>
  <si>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</si>
  <si>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</si>
  <si>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</si>
  <si>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</si>
  <si>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</si>
  <si>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</si>
  <si>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</si>
  <si>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</si>
  <si>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</si>
  <si>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</si>
  <si>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</si>
  <si>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</si>
  <si>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</si>
  <si>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</si>
  <si>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</si>
  <si>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</si>
  <si>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</si>
  <si>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</si>
  <si>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</si>
  <si>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</si>
  <si>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</si>
  <si>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</si>
  <si>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</si>
  <si>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</si>
  <si>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</si>
  <si>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</si>
  <si>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</si>
  <si>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</si>
  <si>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</si>
  <si>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</si>
  <si>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</si>
  <si>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</si>
  <si>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</si>
  <si>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</si>
  <si>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</si>
  <si>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</si>
  <si>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</si>
  <si>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</si>
  <si>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</si>
  <si>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</si>
  <si>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</si>
  <si>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</si>
  <si>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</si>
  <si>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</si>
  <si>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</si>
  <si>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</si>
  <si>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</si>
  <si>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</si>
  <si>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</si>
  <si>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</si>
  <si>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</si>
  <si>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</si>
  <si>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</si>
  <si>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</si>
  <si>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</si>
  <si>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</si>
  <si>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</si>
  <si>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</si>
  <si>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</si>
  <si>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</si>
  <si>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</si>
  <si>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</si>
  <si>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</si>
  <si>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</si>
  <si>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</si>
  <si>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</si>
  <si>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</si>
  <si>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</si>
  <si>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</si>
  <si>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</si>
  <si>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</si>
  <si>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</si>
  <si>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</si>
  <si>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</si>
  <si>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</si>
  <si>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</si>
  <si>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</si>
  <si>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</si>
  <si>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</si>
  <si>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</si>
  <si>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</si>
  <si>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</si>
  <si>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</si>
  <si>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</si>
  <si>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</si>
  <si>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</si>
  <si>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</si>
  <si>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</si>
  <si>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</si>
  <si>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</si>
  <si>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</si>
  <si>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</si>
  <si>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</si>
  <si>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</si>
  <si>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</si>
  <si>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</si>
  <si>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</si>
  <si>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</si>
  <si>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</si>
  <si>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</si>
  <si>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</si>
  <si>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</si>
  <si>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</si>
  <si>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</si>
  <si>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</si>
  <si>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</si>
  <si>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</si>
  <si>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</si>
  <si>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</si>
  <si>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</si>
  <si>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</si>
  <si>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</si>
  <si>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</si>
  <si>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</si>
  <si>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</si>
  <si>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</si>
  <si>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</si>
  <si>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</si>
  <si>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</si>
  <si>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</si>
  <si>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</si>
  <si>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</si>
  <si>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</si>
  <si>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</si>
  <si>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</si>
  <si>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</si>
  <si>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</si>
  <si>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</si>
  <si>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</si>
  <si>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</si>
  <si>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</si>
  <si>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</si>
  <si>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</si>
  <si>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</si>
  <si>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</si>
  <si>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</si>
  <si>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</si>
  <si>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</si>
  <si>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</si>
  <si>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</si>
  <si>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</si>
  <si>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</si>
  <si>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</si>
  <si>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</si>
  <si>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</si>
  <si>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</si>
  <si>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</si>
  <si>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</si>
  <si>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</si>
  <si>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</si>
  <si>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</si>
  <si>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</si>
  <si>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</si>
  <si>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</si>
  <si>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</si>
  <si>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</si>
  <si>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</si>
  <si>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</si>
  <si>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</si>
  <si>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</si>
  <si>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</si>
  <si>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</si>
  <si>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</si>
  <si>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</si>
  <si>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</si>
  <si>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</si>
  <si>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</si>
  <si>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</si>
  <si>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</si>
  <si>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</si>
  <si>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</si>
  <si>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</si>
  <si>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</si>
  <si>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</si>
  <si>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</si>
  <si>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</si>
  <si>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</si>
  <si>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</si>
  <si>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</si>
  <si>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</si>
  <si>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</si>
  <si>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</si>
  <si>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</si>
  <si>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</si>
  <si>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</si>
  <si>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</si>
  <si>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</si>
  <si>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</si>
  <si>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</si>
  <si>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</si>
  <si>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</si>
  <si>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</si>
  <si>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</si>
  <si>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</si>
  <si>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</si>
  <si>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</si>
  <si>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</si>
  <si>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</si>
  <si>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</si>
  <si>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</si>
  <si>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</si>
  <si>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</si>
  <si>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</si>
  <si>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</si>
  <si>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</si>
  <si>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</si>
  <si>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</si>
  <si>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</si>
  <si>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</si>
  <si>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</si>
  <si>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</si>
  <si>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</si>
  <si>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</si>
  <si>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</si>
  <si>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</si>
  <si>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</si>
  <si>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</si>
  <si>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</si>
  <si>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</si>
  <si>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</si>
  <si>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</si>
  <si>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</si>
  <si>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</si>
  <si>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</si>
  <si>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</si>
  <si>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</si>
  <si>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</si>
  <si>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</si>
  <si>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</si>
  <si>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</si>
  <si>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</si>
  <si>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</si>
  <si>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</si>
  <si>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</si>
  <si>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</si>
  <si>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</si>
  <si>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</si>
  <si>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</si>
  <si>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</si>
  <si>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</si>
  <si>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</si>
  <si>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</si>
  <si>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</si>
  <si>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</si>
  <si>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</si>
  <si>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</si>
  <si>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</si>
  <si>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</si>
  <si>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</si>
  <si>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</si>
  <si>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</si>
  <si>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</si>
  <si>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</si>
  <si>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</si>
  <si>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</si>
  <si>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</si>
  <si>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</si>
  <si>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</si>
  <si>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</si>
  <si>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</si>
  <si>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</si>
  <si>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</si>
  <si>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</si>
  <si>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</si>
  <si>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</si>
  <si>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</si>
  <si>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</si>
  <si>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</si>
  <si>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</si>
  <si>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</si>
  <si>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</si>
  <si>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</si>
  <si>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</si>
  <si>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</si>
  <si>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</si>
  <si>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</si>
  <si>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</si>
  <si>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</si>
  <si>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</si>
  <si>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</si>
  <si>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</si>
  <si>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</si>
  <si>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</si>
  <si>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</si>
  <si>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</si>
  <si>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</si>
  <si>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</si>
  <si>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</si>
  <si>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</si>
  <si>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</si>
  <si>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</si>
  <si>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</si>
  <si>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</si>
  <si>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</si>
  <si>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</si>
  <si>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</si>
  <si>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</si>
  <si>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</si>
  <si>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</si>
  <si>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</si>
  <si>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</si>
  <si>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</si>
  <si>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</si>
  <si>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</si>
  <si>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</si>
  <si>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</si>
  <si>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</si>
  <si>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</si>
  <si>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</si>
  <si>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</si>
  <si>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</si>
  <si>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</si>
  <si>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</si>
  <si>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</si>
  <si>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</si>
  <si>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</si>
  <si>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</si>
  <si>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</si>
  <si>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</si>
  <si>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</si>
  <si>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</si>
  <si>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</si>
  <si>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</si>
  <si>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</si>
  <si>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</si>
  <si>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</si>
  <si>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</si>
  <si>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</si>
  <si>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</si>
  <si>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</si>
  <si>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</si>
  <si>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</si>
  <si>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</si>
  <si>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</si>
  <si>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</si>
  <si>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</si>
  <si>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</si>
  <si>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</si>
  <si>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</si>
  <si>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</si>
  <si>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</si>
  <si>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</si>
  <si>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</si>
  <si>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</si>
  <si>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</si>
  <si>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</si>
  <si>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</si>
  <si>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</si>
  <si>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</si>
  <si>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</si>
  <si>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</si>
  <si>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</si>
  <si>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</si>
  <si>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</si>
  <si>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</si>
  <si>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</si>
  <si>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</si>
  <si>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</si>
  <si>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</si>
  <si>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</si>
  <si>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</si>
  <si>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</si>
  <si>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</si>
  <si>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</si>
  <si>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</si>
  <si>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</si>
  <si>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</si>
  <si>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</si>
  <si>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</si>
  <si>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</si>
  <si>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</si>
  <si>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</si>
  <si>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</si>
  <si>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</si>
  <si>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</si>
  <si>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</si>
  <si>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</si>
  <si>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</si>
  <si>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</si>
  <si>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</si>
  <si>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</si>
  <si>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</si>
  <si>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</si>
  <si>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</si>
  <si>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</si>
  <si>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</si>
  <si>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</si>
  <si>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</si>
  <si>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</si>
  <si>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</si>
  <si>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</si>
  <si>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</si>
  <si>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</si>
  <si>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</si>
  <si>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</si>
  <si>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</si>
  <si>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</si>
  <si>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</si>
  <si>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</si>
  <si>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</si>
  <si>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</si>
  <si>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</si>
  <si>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</si>
  <si>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</si>
  <si>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</si>
  <si>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</si>
  <si>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</si>
  <si>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</si>
  <si>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</si>
  <si>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</si>
  <si>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</si>
  <si>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</si>
  <si>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</si>
  <si>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</si>
  <si>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</si>
  <si>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</si>
  <si>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</si>
  <si>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</si>
  <si>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</si>
  <si>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</si>
  <si>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</si>
  <si>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</si>
  <si>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</si>
  <si>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</si>
  <si>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</si>
  <si>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</si>
  <si>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</si>
  <si>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</si>
  <si>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</si>
  <si>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</si>
  <si>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</si>
  <si>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</si>
  <si>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</si>
  <si>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</si>
  <si>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</si>
  <si>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</si>
  <si>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</si>
  <si>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</si>
  <si>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</si>
  <si>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</si>
  <si>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</si>
  <si>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</si>
  <si>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</si>
  <si>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</si>
  <si>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</si>
  <si>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</si>
  <si>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</si>
  <si>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</si>
  <si>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</si>
  <si>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</si>
  <si>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</si>
  <si>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</si>
  <si>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</si>
  <si>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</si>
  <si>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</si>
  <si>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</si>
  <si>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</si>
  <si>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</si>
  <si>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</si>
  <si>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</si>
  <si>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</si>
  <si>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</si>
  <si>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</si>
  <si>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</si>
  <si>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</si>
  <si>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</si>
  <si>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</si>
  <si>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</si>
  <si>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</si>
  <si>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</si>
  <si>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</si>
  <si>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</si>
  <si>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</si>
  <si>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</si>
  <si>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</si>
  <si>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</si>
  <si>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</si>
  <si>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</si>
  <si>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</si>
  <si>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</si>
  <si>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</si>
  <si>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</si>
  <si>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</si>
  <si>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</si>
  <si>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</si>
  <si>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</si>
  <si>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</si>
  <si>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</si>
  <si>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</si>
  <si>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</si>
  <si>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</si>
  <si>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</si>
  <si>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</si>
  <si>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</si>
  <si>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</si>
  <si>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</si>
  <si>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</si>
  <si>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</si>
  <si>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</si>
  <si>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</si>
  <si>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</si>
  <si>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</si>
  <si>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</si>
  <si>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</si>
  <si>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</si>
  <si>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</si>
  <si>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</si>
  <si>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</si>
  <si>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</si>
  <si>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</si>
  <si>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</si>
  <si>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</si>
  <si>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</si>
  <si>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</si>
  <si>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</si>
  <si>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</si>
  <si>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</si>
  <si>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</si>
  <si>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</si>
  <si>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</si>
  <si>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</si>
  <si>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</si>
  <si>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</si>
  <si>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</si>
  <si>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</si>
  <si>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</si>
  <si>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</si>
  <si>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</si>
  <si>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</si>
  <si>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</si>
  <si>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</si>
  <si>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</si>
  <si>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</si>
  <si>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</si>
  <si>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</si>
  <si>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</si>
  <si>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</si>
  <si>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</si>
  <si>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</si>
  <si>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</si>
  <si>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</si>
  <si>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</si>
  <si>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</si>
  <si>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</si>
  <si>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</si>
  <si>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</si>
  <si>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</si>
  <si>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</si>
  <si>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</si>
  <si>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</si>
  <si>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</si>
  <si>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</si>
  <si>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</si>
  <si>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</si>
  <si>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</si>
  <si>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</si>
  <si>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</si>
  <si>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</si>
  <si>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</si>
  <si>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</si>
  <si>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</si>
  <si>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</si>
  <si>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</si>
  <si>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</si>
  <si>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</si>
  <si>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</si>
  <si>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</si>
  <si>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</si>
  <si>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</si>
  <si>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</si>
  <si>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</si>
  <si>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</si>
  <si>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</si>
  <si>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</si>
  <si>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</si>
  <si>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</si>
  <si>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</si>
  <si>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</si>
  <si>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</si>
  <si>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</si>
  <si>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</si>
  <si>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</si>
  <si>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</si>
  <si>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</si>
  <si>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</si>
  <si>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</si>
  <si>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</si>
  <si>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</si>
  <si>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</si>
  <si>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</si>
  <si>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</si>
  <si>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</si>
  <si>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</si>
  <si>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</si>
  <si>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</si>
  <si>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</si>
  <si>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</si>
  <si>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</si>
  <si>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</si>
  <si>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</si>
  <si>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</si>
  <si>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</si>
  <si>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</si>
  <si>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</si>
  <si>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</si>
  <si>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</si>
  <si>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</si>
  <si>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</si>
  <si>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</si>
  <si>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</si>
  <si>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</si>
  <si>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</si>
  <si>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</si>
  <si>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</si>
  <si>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</si>
  <si>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</si>
  <si>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</si>
  <si>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</si>
  <si>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</si>
  <si>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</si>
  <si>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</si>
  <si>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</si>
  <si>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</si>
  <si>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</si>
  <si>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</si>
  <si>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</si>
  <si>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</si>
  <si>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</si>
  <si>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</si>
  <si>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</si>
  <si>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</si>
  <si>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</si>
  <si>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</si>
  <si>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</si>
  <si>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</si>
  <si>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</si>
  <si>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</si>
  <si>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</si>
  <si>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</si>
  <si>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</si>
  <si>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</si>
  <si>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</si>
  <si>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</si>
  <si>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</si>
  <si>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</si>
  <si>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</si>
  <si>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</si>
  <si>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</si>
  <si>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</si>
  <si>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</si>
  <si>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</si>
  <si>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</si>
  <si>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</si>
  <si>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</si>
  <si>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</si>
  <si>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</si>
  <si>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</si>
  <si>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</si>
  <si>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</si>
  <si>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</si>
  <si>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</si>
  <si>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</si>
  <si>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</si>
  <si>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</si>
  <si>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</si>
  <si>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</si>
  <si>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</si>
  <si>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</si>
  <si>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</si>
  <si>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</si>
  <si>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</si>
  <si>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</si>
  <si>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</si>
  <si>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</si>
  <si>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</si>
  <si>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</si>
  <si>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</si>
  <si>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</si>
  <si>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</si>
  <si>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</si>
  <si>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</si>
  <si>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</si>
  <si>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</si>
  <si>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</si>
  <si>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</si>
  <si>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</si>
  <si>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</si>
  <si>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</si>
  <si>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</si>
  <si>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</si>
  <si>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</si>
  <si>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</si>
  <si>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</si>
  <si>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</si>
  <si>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</si>
  <si>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</si>
  <si>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</si>
  <si>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</si>
  <si>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</si>
  <si>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</si>
  <si>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</si>
  <si>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</si>
  <si>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</si>
  <si>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</si>
  <si>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</si>
  <si>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</si>
  <si>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</si>
  <si>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</si>
  <si>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</si>
  <si>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</si>
  <si>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</si>
  <si>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</si>
  <si>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</si>
  <si>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</si>
  <si>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</si>
  <si>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</si>
  <si>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</si>
  <si>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</si>
  <si>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</si>
  <si>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</si>
  <si>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</si>
  <si>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</si>
  <si>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</si>
  <si>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</si>
  <si>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</si>
  <si>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</si>
  <si>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</si>
  <si>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</si>
  <si>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</si>
  <si>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</si>
  <si>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</si>
  <si>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</si>
  <si>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</si>
  <si>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</si>
  <si>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</si>
  <si>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</si>
  <si>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</si>
  <si>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</si>
  <si>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</si>
  <si>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</si>
  <si>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</si>
  <si>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</si>
  <si>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</si>
  <si>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</si>
  <si>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</si>
  <si>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</si>
  <si>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</si>
  <si>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</si>
  <si>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</si>
  <si>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</si>
  <si>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</si>
  <si>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</si>
  <si>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</si>
  <si>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</si>
  <si>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</si>
  <si>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</si>
  <si>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</si>
  <si>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</si>
  <si>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</si>
  <si>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</si>
  <si>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</si>
  <si>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</si>
  <si>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</si>
  <si>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</si>
  <si>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</si>
  <si>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</si>
  <si>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</si>
  <si>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</si>
  <si>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</si>
  <si>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</si>
  <si>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</si>
  <si>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</si>
  <si>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</si>
  <si>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</si>
  <si>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</si>
  <si>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</si>
  <si>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</si>
  <si>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</si>
  <si>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</si>
  <si>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</si>
  <si>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</si>
  <si>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</si>
  <si>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</si>
  <si>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</si>
  <si>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</si>
  <si>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</si>
  <si>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</si>
  <si>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</si>
  <si>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</si>
  <si>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</si>
  <si>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</si>
  <si>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</si>
  <si>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</si>
  <si>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</si>
  <si>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</si>
  <si>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</si>
  <si>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</si>
  <si>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</si>
  <si>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</si>
  <si>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</si>
  <si>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</si>
  <si>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</si>
  <si>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</si>
  <si>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</si>
  <si>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</si>
  <si>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</si>
  <si>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</si>
  <si>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</si>
  <si>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</si>
  <si>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</si>
  <si>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</si>
  <si>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</si>
  <si>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</si>
  <si>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</si>
  <si>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</si>
  <si>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</si>
  <si>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</si>
  <si>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</si>
  <si>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</si>
  <si>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</si>
  <si>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</si>
  <si>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</si>
  <si>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</si>
  <si>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</si>
  <si>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</si>
  <si>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</si>
  <si>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</si>
  <si>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</si>
  <si>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</si>
  <si>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</si>
  <si>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</si>
  <si>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</si>
  <si>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</si>
  <si>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</si>
  <si>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</si>
  <si>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</si>
  <si>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</si>
  <si>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</si>
  <si>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</si>
  <si>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</si>
  <si>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</si>
  <si>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</si>
  <si>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</si>
  <si>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</si>
  <si>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</si>
  <si>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</si>
  <si>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</si>
  <si>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</si>
  <si>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</si>
  <si>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</si>
  <si>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</si>
  <si>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</si>
  <si>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</si>
  <si>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</si>
  <si>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</si>
  <si>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</si>
  <si>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</si>
  <si>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</si>
  <si>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</si>
  <si>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</si>
  <si>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</si>
  <si>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</si>
  <si>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</si>
  <si>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</si>
  <si>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</si>
  <si>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</si>
  <si>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</si>
  <si>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</si>
  <si>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</si>
  <si>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</si>
  <si>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</si>
  <si>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</si>
  <si>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</si>
  <si>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</si>
  <si>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</si>
  <si>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</si>
  <si>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</si>
  <si>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</si>
  <si>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</si>
  <si>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</si>
  <si>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</si>
  <si>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</si>
  <si>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</si>
  <si>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</si>
  <si>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</si>
  <si>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</si>
  <si>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</si>
  <si>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</si>
  <si>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</si>
  <si>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</si>
  <si>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</si>
  <si>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</si>
  <si>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</si>
  <si>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</si>
  <si>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</si>
  <si>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</si>
  <si>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</si>
  <si>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</si>
  <si>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</si>
  <si>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</si>
  <si>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</si>
  <si>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</si>
  <si>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</si>
  <si>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</si>
  <si>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</si>
  <si>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</si>
  <si>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</si>
  <si>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</si>
  <si>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</si>
  <si>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</si>
  <si>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</si>
  <si>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</si>
  <si>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</si>
  <si>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</si>
  <si>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</si>
  <si>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</si>
  <si>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</si>
  <si>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</si>
  <si>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</si>
  <si>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</si>
  <si>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</si>
  <si>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</si>
  <si>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</si>
  <si>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</si>
  <si>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</si>
  <si>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</si>
  <si>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</si>
  <si>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</si>
  <si>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</si>
  <si>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</si>
  <si>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</si>
  <si>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</si>
  <si>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</si>
  <si>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</si>
  <si>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</si>
  <si>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</si>
  <si>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</si>
  <si>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</si>
  <si>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</si>
  <si>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</si>
  <si>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</si>
  <si>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</si>
  <si>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</si>
  <si>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</si>
  <si>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</si>
  <si>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</si>
  <si>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</si>
  <si>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</si>
  <si>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</si>
  <si>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</si>
  <si>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</si>
  <si>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</si>
  <si>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</si>
  <si>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</si>
  <si>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</si>
  <si>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</si>
  <si>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</si>
  <si>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</si>
  <si>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</si>
  <si>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</si>
  <si>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</si>
  <si>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</si>
  <si>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</si>
  <si>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</si>
  <si>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</si>
  <si>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</si>
  <si>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</si>
  <si>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</si>
  <si>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</si>
  <si>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</si>
  <si>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</si>
  <si>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</si>
  <si>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</si>
  <si>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</si>
  <si>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</si>
  <si>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</si>
  <si>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</si>
  <si>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</si>
  <si>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</si>
  <si>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</si>
  <si>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</si>
  <si>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</si>
  <si>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</si>
  <si>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</si>
  <si>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</si>
  <si>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</si>
  <si>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</si>
  <si>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</si>
  <si>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</si>
  <si>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</si>
  <si>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</si>
  <si>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</si>
  <si>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</si>
  <si>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</si>
  <si>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</si>
  <si>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</si>
  <si>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</si>
  <si>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</si>
  <si>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</si>
  <si>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</si>
  <si>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</si>
  <si>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</si>
  <si>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</si>
  <si>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</si>
  <si>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</si>
  <si>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</si>
  <si>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</si>
  <si>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</si>
  <si>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</si>
  <si>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</si>
  <si>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</si>
  <si>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</si>
  <si>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</si>
  <si>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</si>
  <si>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</si>
  <si>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</si>
  <si>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</si>
  <si>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</si>
  <si>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</si>
  <si>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</si>
  <si>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</si>
  <si>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</si>
  <si>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</si>
  <si>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</si>
  <si>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</si>
  <si>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</si>
  <si>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</si>
  <si>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</si>
  <si>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</si>
  <si>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</si>
  <si>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</si>
  <si>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</si>
  <si>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</si>
  <si>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</si>
  <si>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</si>
  <si>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</si>
  <si>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</si>
  <si>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</si>
  <si>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</si>
  <si>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</si>
  <si>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</si>
  <si>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</si>
  <si>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</si>
  <si>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</si>
  <si>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</si>
  <si>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</si>
  <si>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</si>
  <si>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</si>
  <si>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</si>
  <si>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</si>
  <si>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</si>
  <si>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</si>
  <si>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</si>
  <si>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</si>
  <si>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</si>
  <si>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</si>
  <si>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</si>
  <si>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</si>
  <si>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</si>
  <si>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</si>
  <si>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</si>
  <si>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</si>
  <si>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</si>
  <si>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</si>
  <si>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</si>
  <si>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</si>
  <si>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</si>
  <si>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</si>
  <si>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</si>
  <si>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</si>
  <si>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</si>
  <si>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</si>
  <si>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</si>
  <si>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</si>
  <si>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</si>
  <si>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</si>
  <si>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</si>
  <si>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</si>
  <si>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</si>
  <si>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</si>
  <si>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</si>
  <si>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</si>
  <si>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</si>
  <si>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</si>
  <si>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</si>
  <si>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</si>
  <si>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</si>
  <si>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</si>
  <si>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</si>
  <si>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</si>
  <si>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</si>
  <si>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</si>
  <si>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</si>
  <si>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</si>
  <si>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</si>
  <si>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</si>
  <si>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</si>
  <si>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</si>
  <si>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</si>
  <si>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</si>
  <si>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</si>
  <si>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</si>
  <si>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</si>
  <si>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</si>
  <si>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</si>
  <si>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</si>
  <si>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</si>
  <si>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</si>
  <si>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</si>
  <si>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</si>
  <si>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</si>
  <si>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</si>
  <si>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</si>
  <si>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</si>
  <si>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</si>
  <si>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</si>
  <si>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</si>
  <si>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</si>
  <si>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</si>
  <si>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</si>
  <si>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</si>
  <si>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</si>
  <si>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</si>
  <si>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</si>
  <si>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</si>
  <si>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</si>
  <si>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</si>
  <si>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</si>
  <si>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</si>
  <si>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</si>
  <si>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</si>
  <si>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</si>
  <si>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</si>
  <si>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</si>
  <si>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</si>
  <si>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</si>
  <si>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</si>
  <si>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</si>
  <si>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</si>
  <si>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</si>
  <si>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</si>
  <si>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</si>
  <si>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</si>
  <si>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</si>
  <si>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</si>
  <si>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</si>
  <si>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</si>
  <si>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</si>
  <si>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</si>
  <si>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</si>
  <si>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</si>
  <si>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</si>
  <si>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</si>
  <si>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</si>
  <si>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</si>
  <si>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</si>
  <si>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</si>
  <si>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</si>
  <si>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</si>
  <si>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</si>
  <si>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</si>
  <si>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</si>
  <si>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</si>
  <si>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</si>
  <si>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</si>
  <si>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</si>
  <si>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</si>
  <si>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</si>
  <si>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</si>
  <si>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</si>
  <si>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</si>
  <si>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</si>
  <si>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</si>
  <si>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</si>
  <si>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</si>
  <si>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</si>
  <si>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</si>
  <si>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</si>
  <si>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</si>
  <si>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</si>
  <si>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</si>
  <si>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</si>
  <si>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</si>
  <si>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</si>
  <si>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</si>
  <si>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</si>
  <si>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</si>
  <si>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</si>
  <si>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</si>
  <si>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</si>
  <si>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</si>
  <si>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</si>
  <si>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</si>
  <si>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</si>
  <si>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</si>
  <si>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</si>
  <si>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</si>
  <si>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</si>
  <si>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</si>
  <si>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</si>
  <si>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</si>
  <si>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</si>
  <si>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</si>
  <si>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</si>
  <si>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</si>
  <si>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</si>
  <si>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</si>
  <si>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</si>
  <si>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</si>
  <si>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</si>
  <si>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</si>
  <si>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</si>
  <si>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</si>
  <si>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</si>
  <si>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</si>
  <si>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</si>
  <si>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</si>
  <si>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</si>
  <si>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</si>
  <si>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</si>
  <si>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</si>
  <si>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</si>
  <si>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</si>
  <si>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</si>
  <si>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</si>
  <si>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</si>
  <si>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</si>
  <si>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</si>
  <si>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</si>
  <si>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</si>
  <si>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</si>
  <si>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</si>
  <si>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</si>
  <si>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</si>
  <si>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</si>
  <si>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</si>
  <si>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</si>
  <si>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</si>
  <si>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</si>
  <si>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</si>
  <si>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</si>
  <si>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</si>
  <si>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</si>
  <si>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</si>
  <si>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</si>
  <si>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</si>
  <si>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</si>
  <si>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</si>
  <si>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</si>
  <si>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</si>
  <si>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</si>
  <si>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</si>
  <si>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</si>
  <si>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</si>
  <si>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</si>
  <si>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</si>
  <si>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</si>
  <si>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</si>
  <si>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</si>
  <si>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</si>
  <si>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</si>
  <si>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</si>
  <si>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</si>
  <si>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</si>
  <si>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</si>
  <si>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</si>
  <si>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</si>
  <si>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</si>
  <si>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</si>
  <si>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</si>
  <si>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</si>
  <si>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</si>
  <si>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</si>
  <si>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</si>
  <si>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</si>
  <si>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</si>
  <si>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</si>
  <si>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</si>
  <si>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</si>
  <si>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</si>
  <si>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</si>
  <si>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</si>
  <si>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</si>
  <si>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</si>
  <si>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</si>
  <si>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</si>
  <si>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</si>
  <si>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</si>
  <si>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</si>
  <si>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</si>
  <si>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</si>
  <si>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</si>
  <si>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</si>
  <si>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</si>
  <si>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</si>
  <si>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</si>
  <si>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</si>
  <si>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</si>
  <si>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</si>
  <si>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</si>
  <si>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</si>
  <si>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</si>
  <si>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</si>
  <si>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</si>
  <si>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</si>
  <si>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</si>
  <si>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</si>
  <si>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</si>
  <si>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</si>
  <si>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</si>
  <si>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</si>
  <si>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</si>
  <si>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</si>
  <si>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</si>
  <si>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</si>
  <si>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</si>
  <si>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</si>
  <si>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</si>
  <si>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</si>
  <si>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</si>
  <si>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</si>
  <si>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</si>
  <si>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</si>
  <si>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</si>
  <si>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</si>
  <si>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</si>
  <si>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</si>
  <si>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</si>
  <si>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</si>
  <si>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</si>
  <si>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</si>
  <si>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</si>
  <si>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</si>
  <si>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</si>
  <si>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</si>
  <si>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</si>
  <si>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</si>
  <si>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</si>
  <si>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</si>
  <si>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</si>
  <si>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</si>
  <si>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</si>
  <si>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</si>
  <si>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</si>
  <si>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</si>
  <si>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</si>
  <si>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</si>
  <si>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</si>
  <si>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</si>
  <si>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</si>
  <si>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</si>
  <si>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</si>
  <si>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</si>
  <si>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</si>
  <si>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</si>
  <si>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</si>
  <si>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</si>
  <si>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</si>
  <si>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</si>
  <si>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</si>
  <si>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</si>
  <si>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</si>
  <si>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</si>
  <si>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</si>
  <si>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</si>
  <si>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</si>
  <si>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</si>
  <si>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</si>
  <si>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</si>
  <si>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</si>
  <si>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</si>
  <si>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</si>
  <si>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</si>
  <si>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</si>
  <si>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</si>
  <si>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</si>
  <si>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</si>
  <si>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</si>
  <si>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</si>
  <si>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</si>
  <si>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</si>
  <si>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</si>
  <si>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</si>
  <si>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</si>
  <si>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</si>
  <si>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</si>
  <si>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</si>
  <si>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</si>
  <si>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</si>
  <si>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</si>
  <si>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</si>
  <si>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</si>
  <si>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</si>
  <si>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</si>
  <si>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</si>
  <si>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</si>
  <si>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</si>
  <si>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</si>
  <si>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</si>
  <si>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</si>
  <si>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</si>
  <si>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</si>
  <si>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</si>
  <si>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</si>
  <si>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</si>
  <si>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</si>
  <si>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</si>
  <si>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</si>
  <si>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</si>
  <si>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</si>
  <si>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</si>
  <si>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</si>
  <si>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</si>
  <si>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</si>
  <si>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</si>
  <si>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</si>
  <si>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</si>
  <si>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</si>
  <si>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</si>
  <si>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</si>
  <si>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</si>
  <si>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</si>
  <si>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</si>
  <si>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</si>
  <si>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</si>
  <si>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</si>
  <si>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</si>
  <si>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</si>
  <si>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</si>
  <si>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</si>
  <si>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</si>
  <si>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</si>
  <si>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</si>
  <si>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</si>
  <si>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</si>
  <si>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</si>
  <si>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</si>
  <si>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</si>
  <si>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</si>
  <si>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</si>
  <si>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</si>
  <si>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</si>
  <si>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</si>
  <si>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</si>
  <si>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</si>
  <si>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</si>
  <si>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</si>
  <si>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</si>
  <si>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</si>
  <si>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</si>
  <si>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</si>
  <si>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</si>
  <si>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</si>
  <si>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</si>
  <si>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</si>
  <si>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</si>
  <si>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</si>
  <si>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</si>
  <si>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</si>
  <si>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</si>
  <si>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</si>
  <si>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</si>
  <si>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</si>
  <si>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</si>
  <si>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</si>
  <si>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</si>
  <si>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</si>
  <si>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</si>
  <si>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</si>
  <si>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</si>
  <si>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</si>
  <si>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</si>
  <si>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</si>
  <si>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</si>
  <si>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</si>
  <si>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</si>
  <si>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</si>
  <si>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</si>
  <si>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</si>
  <si>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</si>
  <si>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</si>
  <si>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</si>
  <si>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</si>
  <si>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</si>
  <si>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</si>
  <si>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</si>
  <si>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</si>
  <si>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</si>
  <si>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</si>
  <si>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</si>
  <si>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</si>
  <si>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</si>
  <si>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</si>
  <si>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</si>
  <si>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</si>
  <si>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</si>
  <si>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</si>
  <si>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</si>
  <si>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</si>
  <si>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</si>
  <si>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</si>
  <si>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</si>
  <si>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</si>
  <si>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</si>
  <si>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</si>
  <si>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</si>
  <si>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</si>
  <si>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</si>
  <si>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</si>
  <si>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</si>
  <si>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</si>
  <si>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</si>
  <si>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</si>
  <si>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</si>
  <si>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</si>
  <si>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</si>
  <si>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</si>
  <si>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</si>
  <si>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</si>
  <si>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</si>
  <si>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</si>
  <si>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</si>
  <si>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</si>
  <si>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</si>
  <si>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</si>
  <si>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</si>
  <si>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</si>
  <si>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</si>
  <si>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</si>
  <si>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</si>
  <si>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</si>
  <si>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</si>
  <si>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</si>
  <si>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</si>
  <si>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</si>
  <si>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</si>
  <si>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</si>
  <si>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</si>
  <si>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</si>
  <si>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</si>
  <si>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</si>
  <si>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</si>
  <si>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</si>
  <si>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</si>
  <si>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</si>
  <si>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</si>
  <si>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</si>
  <si>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</si>
  <si>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</si>
  <si>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</si>
  <si>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</si>
  <si>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</si>
  <si>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</si>
  <si>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</si>
  <si>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</si>
  <si>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</si>
  <si>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</si>
  <si>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</si>
  <si>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</si>
  <si>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</si>
  <si>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</si>
  <si>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</si>
  <si>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</si>
  <si>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</si>
  <si>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</si>
  <si>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</si>
  <si>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</si>
  <si>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</si>
  <si>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</si>
  <si>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</si>
  <si>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</si>
  <si>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</si>
  <si>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</si>
  <si>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</si>
  <si>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</si>
  <si>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</si>
  <si>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</si>
  <si>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</si>
  <si>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</si>
  <si>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</si>
  <si>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</si>
  <si>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</si>
  <si>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</si>
  <si>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</si>
  <si>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</si>
  <si>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</si>
  <si>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</si>
  <si>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</si>
  <si>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</si>
  <si>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</si>
  <si>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</si>
  <si>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</si>
  <si>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</si>
  <si>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</si>
  <si>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</si>
  <si>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</si>
  <si>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</si>
  <si>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</si>
  <si>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</si>
  <si>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</si>
  <si>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</si>
  <si>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</si>
  <si>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</si>
  <si>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</si>
  <si>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</si>
  <si>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</si>
  <si>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</si>
  <si>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</si>
  <si>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</si>
  <si>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</si>
  <si>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</si>
  <si>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</si>
  <si>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</si>
  <si>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</si>
  <si>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</si>
  <si>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</si>
  <si>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</si>
  <si>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</si>
  <si>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</si>
  <si>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</si>
  <si>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</si>
  <si>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</si>
  <si>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</si>
  <si>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</si>
  <si>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</si>
  <si>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</si>
  <si>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</si>
  <si>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</si>
  <si>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</si>
  <si>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</si>
  <si>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</si>
  <si>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</si>
  <si>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</si>
  <si>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</si>
  <si>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</si>
  <si>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</si>
  <si>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</si>
  <si>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</si>
  <si>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</si>
  <si>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</si>
  <si>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</si>
  <si>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</si>
  <si>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</si>
  <si>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</si>
  <si>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</si>
  <si>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</si>
  <si>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</si>
  <si>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</si>
  <si>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</si>
  <si>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</si>
  <si>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</si>
  <si>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</si>
  <si>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</si>
  <si>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</si>
  <si>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</si>
  <si>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</si>
  <si>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</si>
  <si>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</si>
  <si>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</si>
  <si>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</si>
  <si>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</si>
  <si>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</si>
  <si>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</si>
  <si>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</si>
  <si>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</si>
  <si>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</si>
  <si>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</si>
  <si>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</si>
  <si>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</si>
  <si>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</si>
  <si>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</si>
  <si>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</si>
  <si>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</si>
  <si>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</si>
  <si>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</si>
  <si>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</si>
  <si>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</si>
  <si>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</si>
  <si>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</si>
  <si>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</si>
  <si>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</si>
  <si>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</si>
  <si>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</si>
  <si>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</si>
  <si>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</si>
  <si>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</si>
  <si>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</si>
  <si>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</si>
  <si>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</si>
  <si>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</si>
  <si>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</si>
  <si>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</si>
  <si>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</si>
  <si>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</si>
  <si>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</si>
  <si>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</si>
  <si>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</si>
  <si>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</si>
  <si>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</si>
  <si>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</si>
  <si>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</si>
  <si>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</si>
  <si>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</si>
  <si>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</si>
  <si>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</si>
  <si>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</si>
  <si>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</si>
  <si>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</si>
  <si>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</si>
  <si>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</si>
  <si>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</si>
  <si>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</si>
  <si>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</si>
  <si>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</si>
  <si>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</si>
  <si>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</si>
  <si>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</si>
  <si>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</si>
  <si>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</si>
  <si>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</si>
  <si>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</si>
  <si>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</si>
  <si>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</si>
  <si>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</si>
  <si>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</si>
  <si>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</si>
  <si>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</si>
  <si>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</si>
  <si>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</si>
  <si>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</si>
  <si>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</si>
  <si>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</si>
  <si>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</si>
  <si>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</si>
  <si>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</si>
  <si>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</si>
  <si>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</si>
  <si>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</si>
  <si>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</si>
  <si>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</si>
  <si>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</si>
  <si>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</si>
  <si>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</si>
  <si>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</si>
  <si>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</si>
  <si>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</si>
  <si>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</si>
  <si>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</si>
  <si>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</si>
  <si>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</si>
  <si>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</si>
  <si>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</si>
  <si>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</si>
  <si>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</si>
  <si>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</si>
  <si>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</si>
  <si>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</si>
  <si>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</si>
  <si>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</si>
  <si>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</si>
  <si>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</si>
  <si>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</si>
  <si>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</si>
  <si>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</si>
  <si>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</si>
  <si>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</si>
  <si>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</si>
  <si>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</si>
  <si>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</si>
  <si>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</si>
  <si>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</si>
  <si>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</si>
  <si>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</si>
  <si>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</si>
  <si>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</si>
  <si>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</si>
  <si>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</si>
  <si>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</si>
  <si>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</si>
  <si>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</si>
  <si>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</si>
  <si>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</si>
  <si>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</si>
  <si>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</si>
  <si>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</si>
  <si>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</si>
  <si>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</si>
  <si>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</si>
  <si>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</si>
  <si>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</si>
  <si>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</si>
  <si>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</si>
  <si>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</si>
  <si>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</si>
  <si>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</si>
  <si>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</si>
  <si>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</si>
  <si>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</si>
  <si>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</si>
  <si>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</si>
  <si>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</si>
  <si>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</si>
  <si>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</si>
  <si>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</si>
  <si>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</si>
  <si>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</si>
  <si>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</si>
  <si>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</si>
  <si>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</si>
  <si>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</si>
  <si>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</si>
  <si>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</si>
  <si>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</si>
  <si>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</si>
  <si>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</si>
  <si>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</si>
  <si>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</si>
  <si>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</si>
  <si>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</si>
  <si>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</si>
  <si>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</si>
  <si>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</si>
  <si>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</si>
  <si>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</si>
  <si>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</si>
  <si>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</si>
  <si>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</si>
  <si>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</si>
  <si>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</si>
  <si>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</si>
  <si>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</si>
  <si>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</si>
  <si>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</si>
  <si>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</si>
  <si>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</si>
  <si>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</si>
  <si>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</si>
  <si>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</si>
  <si>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</si>
  <si>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</si>
  <si>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</si>
  <si>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</si>
  <si>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</si>
  <si>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</si>
  <si>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</si>
  <si>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</si>
  <si>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</si>
  <si>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</si>
  <si>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</si>
  <si>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</si>
  <si>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</si>
  <si>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</si>
  <si>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</si>
  <si>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</si>
  <si>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</si>
  <si>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</si>
  <si>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</si>
  <si>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</si>
  <si>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</si>
  <si>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</si>
  <si>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</si>
  <si>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</si>
  <si>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</si>
  <si>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</si>
  <si>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</si>
  <si>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</si>
  <si>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</si>
  <si>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</si>
  <si>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</si>
  <si>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</si>
  <si>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</si>
  <si>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</si>
  <si>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</si>
  <si>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</si>
  <si>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</si>
  <si>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</si>
  <si>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</si>
  <si>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</si>
  <si>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</si>
  <si>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</si>
  <si>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</si>
  <si>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</si>
  <si>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</si>
  <si>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</si>
  <si>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</si>
  <si>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</si>
  <si>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</si>
  <si>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</si>
  <si>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</si>
  <si>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</si>
  <si>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</si>
  <si>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</si>
  <si>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</si>
  <si>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</si>
  <si>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</si>
  <si>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</si>
  <si>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</si>
  <si>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</si>
  <si>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</si>
  <si>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</si>
  <si>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</si>
  <si>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</si>
  <si>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</si>
  <si>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</si>
  <si>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</si>
  <si>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</si>
  <si>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</si>
  <si>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</si>
  <si>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</si>
  <si>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</si>
  <si>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</si>
  <si>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</si>
  <si>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</si>
  <si>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</si>
  <si>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</si>
  <si>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</si>
  <si>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</si>
  <si>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</si>
  <si>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</si>
  <si>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</si>
  <si>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</si>
  <si>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</si>
  <si>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</si>
  <si>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</si>
  <si>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</si>
  <si>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</si>
  <si>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</si>
  <si>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</si>
  <si>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</si>
  <si>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</si>
  <si>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</si>
  <si>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</si>
  <si>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</si>
  <si>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</si>
  <si>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</si>
  <si>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</si>
  <si>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</si>
  <si>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</si>
  <si>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</si>
  <si>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</si>
  <si>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</si>
  <si>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</si>
  <si>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</si>
  <si>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</si>
  <si>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</si>
  <si>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</si>
  <si>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</si>
  <si>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</si>
  <si>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</si>
  <si>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</si>
  <si>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</si>
  <si>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</si>
  <si>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</si>
  <si>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</si>
  <si>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</si>
  <si>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</si>
  <si>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</si>
  <si>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</si>
  <si>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</si>
  <si>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</si>
  <si>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</si>
  <si>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</si>
  <si>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</si>
  <si>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</si>
  <si>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</si>
  <si>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</si>
  <si>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</si>
  <si>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</si>
  <si>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</si>
  <si>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</si>
  <si>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</si>
  <si>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</si>
  <si>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</si>
  <si>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</si>
  <si>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</si>
  <si>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</si>
  <si>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</si>
  <si>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</si>
  <si>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</si>
  <si>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</si>
  <si>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</si>
  <si>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</si>
  <si>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</si>
  <si>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</si>
  <si>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</si>
  <si>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</si>
  <si>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</si>
  <si>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</si>
  <si>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</si>
  <si>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</si>
  <si>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</si>
  <si>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</si>
  <si>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</si>
  <si>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</si>
  <si>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</si>
  <si>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</si>
  <si>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</si>
  <si>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</si>
  <si>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</si>
  <si>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</si>
  <si>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</si>
  <si>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</si>
  <si>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</si>
  <si>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</si>
  <si>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</si>
  <si>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</si>
  <si>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</si>
  <si>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</si>
  <si>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</si>
  <si>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</si>
  <si>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</si>
  <si>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</si>
  <si>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</si>
  <si>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</si>
  <si>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</si>
  <si>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</si>
  <si>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</si>
  <si>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</si>
  <si>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</si>
  <si>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</si>
  <si>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</si>
  <si>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</si>
  <si>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</si>
  <si>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</si>
  <si>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</si>
  <si>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</si>
  <si>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</si>
  <si>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</si>
  <si>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</si>
  <si>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</si>
  <si>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</si>
  <si>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</si>
  <si>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</si>
  <si>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</si>
  <si>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</si>
  <si>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</si>
  <si>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</si>
  <si>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</si>
  <si>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</si>
  <si>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</si>
  <si>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</si>
  <si>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</si>
  <si>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</si>
  <si>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</si>
  <si>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</si>
  <si>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</si>
  <si>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</si>
  <si>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</si>
  <si>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</si>
  <si>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</si>
  <si>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</si>
  <si>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</si>
  <si>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</si>
  <si>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</si>
  <si>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</si>
  <si>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</si>
  <si>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</si>
  <si>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</si>
  <si>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</si>
  <si>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</si>
  <si>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</si>
  <si>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</si>
  <si>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</si>
  <si>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</si>
  <si>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</si>
  <si>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</si>
  <si>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</si>
  <si>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</si>
  <si>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</si>
  <si>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</si>
  <si>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</si>
  <si>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</si>
  <si>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</si>
  <si>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</si>
  <si>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</si>
  <si>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</si>
  <si>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</si>
  <si>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</si>
  <si>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</si>
  <si>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</si>
  <si>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</si>
  <si>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</si>
  <si>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</si>
  <si>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</si>
  <si>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</si>
  <si>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</si>
  <si>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</si>
  <si>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</si>
  <si>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</si>
  <si>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</si>
  <si>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</si>
  <si>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</si>
  <si>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</si>
  <si>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</si>
  <si>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</si>
  <si>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</si>
  <si>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</si>
  <si>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</si>
  <si>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</si>
  <si>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</si>
  <si>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</si>
  <si>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</si>
  <si>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</si>
  <si>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</si>
  <si>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</si>
  <si>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</si>
  <si>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</si>
  <si>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</si>
  <si>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</si>
  <si>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</si>
  <si>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</si>
  <si>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</si>
  <si>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</si>
  <si>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</si>
  <si>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</si>
  <si>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</si>
  <si>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</si>
  <si>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</si>
  <si>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</si>
  <si>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</si>
  <si>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</si>
  <si>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</si>
  <si>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</si>
  <si>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</si>
  <si>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</si>
  <si>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</si>
  <si>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</si>
  <si>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</si>
  <si>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</si>
  <si>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</si>
  <si>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</si>
  <si>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</si>
  <si>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</si>
  <si>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</si>
  <si>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</si>
  <si>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</si>
  <si>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</si>
  <si>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</si>
  <si>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</si>
  <si>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</si>
  <si>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</si>
  <si>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</si>
  <si>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</si>
  <si>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</si>
  <si>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</si>
  <si>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</si>
  <si>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</si>
  <si>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</si>
  <si>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</si>
  <si>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</si>
  <si>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</si>
  <si>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</si>
  <si>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</si>
  <si>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</si>
  <si>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</si>
  <si>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</si>
  <si>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</si>
  <si>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</si>
  <si>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</si>
  <si>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</si>
  <si>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</si>
  <si>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</si>
  <si>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</si>
  <si>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</si>
  <si>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</si>
  <si>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</si>
  <si>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</si>
  <si>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</si>
  <si>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</si>
  <si>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</si>
  <si>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</si>
  <si>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</si>
  <si>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</si>
  <si>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</si>
  <si>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</si>
  <si>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</si>
  <si>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</si>
  <si>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</si>
  <si>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</si>
  <si>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</si>
  <si>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</si>
  <si>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</si>
  <si>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</si>
  <si>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</si>
  <si>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</si>
  <si>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</si>
  <si>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</si>
  <si>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</si>
  <si>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</si>
  <si>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</si>
  <si>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</si>
  <si>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</si>
  <si>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</si>
  <si>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</si>
  <si>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</si>
  <si>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</si>
  <si>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</si>
  <si>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</si>
  <si>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</si>
  <si>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</si>
  <si>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</si>
  <si>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</si>
  <si>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</si>
  <si>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</si>
  <si>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</si>
  <si>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</si>
  <si>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</si>
  <si>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</si>
  <si>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</si>
  <si>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</si>
  <si>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</si>
  <si>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</si>
  <si>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</si>
  <si>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</si>
  <si>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</si>
  <si>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</si>
  <si>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</si>
  <si>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</si>
  <si>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</si>
  <si>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</si>
  <si>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</si>
  <si>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</si>
  <si>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</si>
  <si>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</si>
  <si>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</si>
  <si>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</si>
  <si>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</si>
  <si>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</si>
  <si>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</si>
  <si>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</si>
  <si>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</si>
  <si>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</si>
  <si>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</si>
  <si>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</si>
  <si>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</si>
  <si>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</si>
  <si>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</si>
  <si>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</si>
  <si>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</si>
  <si>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</si>
  <si>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</si>
  <si>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</si>
  <si>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</si>
  <si>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</si>
  <si>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</si>
  <si>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</si>
  <si>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</si>
  <si>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</si>
  <si>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</si>
  <si>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</si>
  <si>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</si>
  <si>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</si>
  <si>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</si>
  <si>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</si>
  <si>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</si>
  <si>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</si>
  <si>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</si>
  <si>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</si>
  <si>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</si>
  <si>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</si>
  <si>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</si>
  <si>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</si>
  <si>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</si>
  <si>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</si>
  <si>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</si>
  <si>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</si>
  <si>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</si>
  <si>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</si>
  <si>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</si>
  <si>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</si>
  <si>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</si>
  <si>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</si>
  <si>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</si>
  <si>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</si>
  <si>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</si>
  <si>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</si>
  <si>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</si>
  <si>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</si>
  <si>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</si>
  <si>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</si>
  <si>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</si>
  <si>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</si>
  <si>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</si>
  <si>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</si>
  <si>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</si>
  <si>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</si>
  <si>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</si>
  <si>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</si>
  <si>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</si>
  <si>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</si>
  <si>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</si>
  <si>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</si>
  <si>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</si>
  <si>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</si>
  <si>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</si>
  <si>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</si>
  <si>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</si>
  <si>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</si>
  <si>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</si>
  <si>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</si>
  <si>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</si>
  <si>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</si>
  <si>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</si>
  <si>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</si>
  <si>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</si>
  <si>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</si>
  <si>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</si>
  <si>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</si>
  <si>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</si>
  <si>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</si>
  <si>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</si>
  <si>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</si>
  <si>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</si>
  <si>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</si>
  <si>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</si>
  <si>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</si>
  <si>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</si>
  <si>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</si>
  <si>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</si>
  <si>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</si>
  <si>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</si>
  <si>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</si>
  <si>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</si>
  <si>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</si>
  <si>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</si>
  <si>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</si>
  <si>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</si>
  <si>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</si>
  <si>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</si>
  <si>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</si>
  <si>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</si>
  <si>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</si>
  <si>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</si>
  <si>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</si>
  <si>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</si>
  <si>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</si>
  <si>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</si>
  <si>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</si>
  <si>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</si>
  <si>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</si>
  <si>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</si>
  <si>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</si>
  <si>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</si>
  <si>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</si>
  <si>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</si>
  <si>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</si>
  <si>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</si>
  <si>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</si>
  <si>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</si>
  <si>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</si>
  <si>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</si>
  <si>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</si>
  <si>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</si>
  <si>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</si>
  <si>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</si>
  <si>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</si>
  <si>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</si>
  <si>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</si>
  <si>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</si>
  <si>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</si>
  <si>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</si>
  <si>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</si>
  <si>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</si>
  <si>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</si>
  <si>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</si>
  <si>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</si>
  <si>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</si>
  <si>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</si>
  <si>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</si>
  <si>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</si>
  <si>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</si>
  <si>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</si>
  <si>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</si>
  <si>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</si>
  <si>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</si>
  <si>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</si>
  <si>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</si>
  <si>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</si>
  <si>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</si>
  <si>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</si>
  <si>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</si>
  <si>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</si>
  <si>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</si>
  <si>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</si>
  <si>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</si>
  <si>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</si>
  <si>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</si>
  <si>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</si>
  <si>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</si>
  <si>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</si>
  <si>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</si>
  <si>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</si>
  <si>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</si>
  <si>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</si>
  <si>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</si>
  <si>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</si>
  <si>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</si>
  <si>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</si>
  <si>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</si>
  <si>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</si>
  <si>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</si>
  <si>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</si>
  <si>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</si>
  <si>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</si>
  <si>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</si>
  <si>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</si>
  <si>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</si>
  <si>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</si>
  <si>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</si>
  <si>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</si>
  <si>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</si>
  <si>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</si>
  <si>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</si>
  <si>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</si>
  <si>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</si>
  <si>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</si>
  <si>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</si>
  <si>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</si>
  <si>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</si>
  <si>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</si>
  <si>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</si>
  <si>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</si>
  <si>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</si>
  <si>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</si>
  <si>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</si>
  <si>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</si>
  <si>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</si>
  <si>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</si>
  <si>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</si>
  <si>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</si>
  <si>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</si>
  <si>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</si>
  <si>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</si>
  <si>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</si>
  <si>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</si>
  <si>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</si>
  <si>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</si>
  <si>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</si>
  <si>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</si>
  <si>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</si>
  <si>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</si>
  <si>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</si>
  <si>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</si>
  <si>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</si>
  <si>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</si>
  <si>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</si>
  <si>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</si>
  <si>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</si>
  <si>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</si>
  <si>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</si>
  <si>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</si>
  <si>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</si>
  <si>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</si>
  <si>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</si>
  <si>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</si>
  <si>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</si>
  <si>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</si>
  <si>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</si>
  <si>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</si>
  <si>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</si>
  <si>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</si>
  <si>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</si>
  <si>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</si>
  <si>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</si>
  <si>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</si>
  <si>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</si>
  <si>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</si>
  <si>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</si>
  <si>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</si>
  <si>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</si>
  <si>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</si>
  <si>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</si>
  <si>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</si>
  <si>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</si>
  <si>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</si>
  <si>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</si>
  <si>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</si>
  <si>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</si>
  <si>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</si>
  <si>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</si>
  <si>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</si>
  <si>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</si>
  <si>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</si>
  <si>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</si>
  <si>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</si>
  <si>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</si>
  <si>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</si>
  <si>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</si>
  <si>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</si>
  <si>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</si>
  <si>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</si>
  <si>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</si>
  <si>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</si>
  <si>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</si>
  <si>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</si>
  <si>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</si>
  <si>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</si>
  <si>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</si>
  <si>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</si>
  <si>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</si>
  <si>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</si>
  <si>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</si>
  <si>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</si>
  <si>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</si>
  <si>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</si>
  <si>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</si>
  <si>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</si>
  <si>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</si>
  <si>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</si>
  <si>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</si>
  <si>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</si>
  <si>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</si>
  <si>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</si>
  <si>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</si>
  <si>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</si>
  <si>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</si>
  <si>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</si>
  <si>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</si>
  <si>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</si>
  <si>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</si>
  <si>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</si>
  <si>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</si>
  <si>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</si>
  <si>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</si>
  <si>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</si>
  <si>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</si>
  <si>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</si>
  <si>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</si>
  <si>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</si>
  <si>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</si>
  <si>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</si>
  <si>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</si>
  <si>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</si>
  <si>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</si>
  <si>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</si>
  <si>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</si>
  <si>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</si>
  <si>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</si>
  <si>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</si>
  <si>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</si>
  <si>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</si>
  <si>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</si>
  <si>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</si>
  <si>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</si>
  <si>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</si>
  <si>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</si>
  <si>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</si>
  <si>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</si>
  <si>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</si>
  <si>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</si>
  <si>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</si>
  <si>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</si>
  <si>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</si>
  <si>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</si>
  <si>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</si>
  <si>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</si>
  <si>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</si>
  <si>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</si>
  <si>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</si>
  <si>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</si>
  <si>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</si>
  <si>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</si>
  <si>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</si>
  <si>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</si>
  <si>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</si>
  <si>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</si>
  <si>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</si>
  <si>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</si>
  <si>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</si>
  <si>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</si>
  <si>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</si>
  <si>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</si>
  <si>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</si>
  <si>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</si>
  <si>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</si>
  <si>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</si>
  <si>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</si>
  <si>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</si>
  <si>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</si>
  <si>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</si>
  <si>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</si>
  <si>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</si>
  <si>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</si>
  <si>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</si>
  <si>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</si>
  <si>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</si>
  <si>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</si>
  <si>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</si>
  <si>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</si>
  <si>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</si>
  <si>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</si>
  <si>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</si>
  <si>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</si>
  <si>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</si>
  <si>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</si>
  <si>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</si>
  <si>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</si>
  <si>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</si>
  <si>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</si>
  <si>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</si>
  <si>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</si>
  <si>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</si>
  <si>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</si>
  <si>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</si>
  <si>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</si>
  <si>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</si>
  <si>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</si>
  <si>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</si>
  <si>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</si>
  <si>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</si>
  <si>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</si>
  <si>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</si>
  <si>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</si>
  <si>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</si>
  <si>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</si>
  <si>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</si>
  <si>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</si>
  <si>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</si>
  <si>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</si>
  <si>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</si>
  <si>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</si>
  <si>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</si>
  <si>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</si>
  <si>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</si>
  <si>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</si>
  <si>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</si>
  <si>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</si>
  <si>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</si>
  <si>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</si>
  <si>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</si>
  <si>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</si>
  <si>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</si>
  <si>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</si>
  <si>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</si>
  <si>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</si>
  <si>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</si>
  <si>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</si>
  <si>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</si>
  <si>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</si>
  <si>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</si>
  <si>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</si>
  <si>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</si>
  <si>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</si>
  <si>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</si>
  <si>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</si>
  <si>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</si>
  <si>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</si>
  <si>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</si>
  <si>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</si>
  <si>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</si>
  <si>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</si>
  <si>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</si>
  <si>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</si>
  <si>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</si>
  <si>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</si>
  <si>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</si>
  <si>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</si>
  <si>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</si>
  <si>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</si>
  <si>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</si>
  <si>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</si>
  <si>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</si>
  <si>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</si>
  <si>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</si>
  <si>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</si>
  <si>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</si>
  <si>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</si>
  <si>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</si>
  <si>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</si>
  <si>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</si>
  <si>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</si>
  <si>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</si>
  <si>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</si>
  <si>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</si>
  <si>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</si>
  <si>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</si>
  <si>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</si>
  <si>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</si>
  <si>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</si>
  <si>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</si>
  <si>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</si>
  <si>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</si>
  <si>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</si>
  <si>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</si>
  <si>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</si>
  <si>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</si>
  <si>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</si>
  <si>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</si>
  <si>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</si>
  <si>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</si>
  <si>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</si>
  <si>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</si>
  <si>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</si>
  <si>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</si>
  <si>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</si>
  <si>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</si>
  <si>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</si>
  <si>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</si>
  <si>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</si>
  <si>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</si>
  <si>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</si>
  <si>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</si>
  <si>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</si>
  <si>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</si>
  <si>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</si>
  <si>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</si>
  <si>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</si>
  <si>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</si>
  <si>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</si>
  <si>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</si>
  <si>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</si>
  <si>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</si>
  <si>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</si>
  <si>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</si>
  <si>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</si>
  <si>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</si>
  <si>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</si>
  <si>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</si>
  <si>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</si>
  <si>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</si>
  <si>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</si>
  <si>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</si>
  <si>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</si>
  <si>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</si>
  <si>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</si>
  <si>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</si>
  <si>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</si>
  <si>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</si>
  <si>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</si>
  <si>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</si>
  <si>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</si>
  <si>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</si>
  <si>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</si>
  <si>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</si>
  <si>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</si>
  <si>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</si>
  <si>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</si>
  <si>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</si>
  <si>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</si>
  <si>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</si>
  <si>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</si>
  <si>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</si>
  <si>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</si>
  <si>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</si>
  <si>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</si>
  <si>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</si>
  <si>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</si>
  <si>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</si>
  <si>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</si>
  <si>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</si>
  <si>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</si>
  <si>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</si>
  <si>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</si>
  <si>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</si>
  <si>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</si>
  <si>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</si>
  <si>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</si>
  <si>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</si>
  <si>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</si>
  <si>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</si>
  <si>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</si>
  <si>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</si>
  <si>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</si>
  <si>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</si>
  <si>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</si>
  <si>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</si>
  <si>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</si>
  <si>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</si>
  <si>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</si>
  <si>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</si>
  <si>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</si>
  <si>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</si>
  <si>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</si>
  <si>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</si>
  <si>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</si>
  <si>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</si>
  <si>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</si>
  <si>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</si>
  <si>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</si>
  <si>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</si>
  <si>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</si>
  <si>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</si>
  <si>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</si>
  <si>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</si>
  <si>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</si>
  <si>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</si>
  <si>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</si>
  <si>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</si>
  <si>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</si>
  <si>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</si>
  <si>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</si>
  <si>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</si>
  <si>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</si>
  <si>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</si>
  <si>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</si>
  <si>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</si>
  <si>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</si>
  <si>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</si>
  <si>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</si>
  <si>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</si>
  <si>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</si>
  <si>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</si>
  <si>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</si>
  <si>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</si>
  <si>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</si>
  <si>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</si>
  <si>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</si>
  <si>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</si>
  <si>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</si>
  <si>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</si>
  <si>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</si>
  <si>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</si>
  <si>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</si>
  <si>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</si>
  <si>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</si>
  <si>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</si>
  <si>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</si>
  <si>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</si>
  <si>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</si>
  <si>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</si>
  <si>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</si>
  <si>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</si>
  <si>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</si>
  <si>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</si>
  <si>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</si>
  <si>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</si>
  <si>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</si>
  <si>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</si>
  <si>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</si>
  <si>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</si>
  <si>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</si>
  <si>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</si>
  <si>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</si>
  <si>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</si>
  <si>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</si>
  <si>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</si>
  <si>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</si>
  <si>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</si>
  <si>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</si>
  <si>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</si>
  <si>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</si>
  <si>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</si>
  <si>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</si>
  <si>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</si>
  <si>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</si>
  <si>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</si>
  <si>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</si>
  <si>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</si>
  <si>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</si>
  <si>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</si>
  <si>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</si>
  <si>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</si>
  <si>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</si>
  <si>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</si>
  <si>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</si>
  <si>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</si>
  <si>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</si>
  <si>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</si>
  <si>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</si>
  <si>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</si>
  <si>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</si>
  <si>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</si>
  <si>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</si>
  <si>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</si>
  <si>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</si>
  <si>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</si>
  <si>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</si>
  <si>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</si>
  <si>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</si>
  <si>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</si>
  <si>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</si>
  <si>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</si>
  <si>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</si>
  <si>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</si>
  <si>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</si>
  <si>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</si>
  <si>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</si>
  <si>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</si>
  <si>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</si>
  <si>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</si>
  <si>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</si>
  <si>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</si>
  <si>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</si>
  <si>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</si>
  <si>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</si>
  <si>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</si>
  <si>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</si>
  <si>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</si>
  <si>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</si>
  <si>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</si>
  <si>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</si>
  <si>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</si>
  <si>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</si>
  <si>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</si>
  <si>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</si>
  <si>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</si>
  <si>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</si>
  <si>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</si>
  <si>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</si>
  <si>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</si>
  <si>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</si>
  <si>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</si>
  <si>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</si>
  <si>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</si>
  <si>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</si>
  <si>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</si>
  <si>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</si>
  <si>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</si>
  <si>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</si>
  <si>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</si>
  <si>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</si>
  <si>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</si>
  <si>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</si>
  <si>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</si>
  <si>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</si>
  <si>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</si>
  <si>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</si>
  <si>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</si>
  <si>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</si>
  <si>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</si>
  <si>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</si>
  <si>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</si>
  <si>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</si>
  <si>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</si>
  <si>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</si>
  <si>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</si>
  <si>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</si>
  <si>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</si>
  <si>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</si>
  <si>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</si>
  <si>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</si>
  <si>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</si>
  <si>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</si>
  <si>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</si>
  <si>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</si>
  <si>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</si>
  <si>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</si>
  <si>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</si>
  <si>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</si>
  <si>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</si>
  <si>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</si>
  <si>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</si>
  <si>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</si>
  <si>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</si>
  <si>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</si>
  <si>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</si>
  <si>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</si>
  <si>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</si>
  <si>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</si>
  <si>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</si>
  <si>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</si>
  <si>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</si>
  <si>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</si>
  <si>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</si>
  <si>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</si>
  <si>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</si>
  <si>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</si>
  <si>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</si>
  <si>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</si>
  <si>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</si>
  <si>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</si>
  <si>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</si>
  <si>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</si>
  <si>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</si>
  <si>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</si>
  <si>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</si>
  <si>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</si>
  <si>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</si>
  <si>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</si>
  <si>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</si>
  <si>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</si>
  <si>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</si>
  <si>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</si>
  <si>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</si>
  <si>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</si>
  <si>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</si>
  <si>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</si>
  <si>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</si>
  <si>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</si>
  <si>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</si>
  <si>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</si>
  <si>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</si>
  <si>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</si>
  <si>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</si>
  <si>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</si>
  <si>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</si>
  <si>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</si>
  <si>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</si>
  <si>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</si>
  <si>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</si>
  <si>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</si>
  <si>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</si>
  <si>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</si>
  <si>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</si>
  <si>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</si>
  <si>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</si>
  <si>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</si>
  <si>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</si>
  <si>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</si>
  <si>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</si>
  <si>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</si>
  <si>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</si>
  <si>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</si>
  <si>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</si>
  <si>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</si>
  <si>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</si>
  <si>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</si>
  <si>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</si>
  <si>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</si>
  <si>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</si>
  <si>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</si>
  <si>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</si>
  <si>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</si>
  <si>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</si>
  <si>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</si>
  <si>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</si>
  <si>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</si>
  <si>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</si>
  <si>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</si>
  <si>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</si>
  <si>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</si>
  <si>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</si>
  <si>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</si>
  <si>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</si>
  <si>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</si>
  <si>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</si>
  <si>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</si>
  <si>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</si>
  <si>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</si>
  <si>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</si>
  <si>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</si>
  <si>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</si>
  <si>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</si>
  <si>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</si>
  <si>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</si>
  <si>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</si>
  <si>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</si>
  <si>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</si>
  <si>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</si>
  <si>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</si>
  <si>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</si>
  <si>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</si>
  <si>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</si>
  <si>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</si>
  <si>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</si>
  <si>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</si>
  <si>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</si>
  <si>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</si>
  <si>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</si>
  <si>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</si>
  <si>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</si>
  <si>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</si>
  <si>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</si>
  <si>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</si>
  <si>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</si>
  <si>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</si>
  <si>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</si>
  <si>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</si>
  <si>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</si>
  <si>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</si>
  <si>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</si>
  <si>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</si>
  <si>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</si>
  <si>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</si>
  <si>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</si>
  <si>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</si>
  <si>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</si>
  <si>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</si>
  <si>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</si>
  <si>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</si>
  <si>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</si>
  <si>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</si>
  <si>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</si>
  <si>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</si>
  <si>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</si>
  <si>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</si>
  <si>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</si>
  <si>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</si>
  <si>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</si>
  <si>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</si>
  <si>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</si>
  <si>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</si>
  <si>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</si>
  <si>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</si>
  <si>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</si>
  <si>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</si>
  <si>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</si>
  <si>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</si>
  <si>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</si>
  <si>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</si>
  <si>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</si>
  <si>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</si>
  <si>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</si>
  <si>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</si>
  <si>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</si>
  <si>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</si>
  <si>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</si>
  <si>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</si>
  <si>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</si>
  <si>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</si>
  <si>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</si>
  <si>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</si>
  <si>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</si>
  <si>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</si>
  <si>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</si>
  <si>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</si>
  <si>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</si>
  <si>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</si>
  <si>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</si>
  <si>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</si>
  <si>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</si>
  <si>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</si>
  <si>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</si>
  <si>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</si>
  <si>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</si>
  <si>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</si>
  <si>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</si>
  <si>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</si>
  <si>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</si>
  <si>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</si>
  <si>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</si>
  <si>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</si>
  <si>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</si>
  <si>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</si>
  <si>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</si>
  <si>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</si>
  <si>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</si>
  <si>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</si>
  <si>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</si>
  <si>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</si>
  <si>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</si>
  <si>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</si>
  <si>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</si>
  <si>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</si>
  <si>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</si>
  <si>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</si>
  <si>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</si>
  <si>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</si>
  <si>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</si>
  <si>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</si>
  <si>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</si>
  <si>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</si>
  <si>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</si>
  <si>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</si>
  <si>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</si>
  <si>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</si>
  <si>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</si>
  <si>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</si>
  <si>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</si>
  <si>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</si>
  <si>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</si>
  <si>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</si>
  <si>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</si>
  <si>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</si>
  <si>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</si>
  <si>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</si>
  <si>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</si>
  <si>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</si>
  <si>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</si>
  <si>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</si>
  <si>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</si>
  <si>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</si>
  <si>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</si>
  <si>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</si>
  <si>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</si>
  <si>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</si>
  <si>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</si>
  <si>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</si>
  <si>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</si>
  <si>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</si>
  <si>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</si>
  <si>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</si>
  <si>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</si>
  <si>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</si>
  <si>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</si>
  <si>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</si>
  <si>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</si>
  <si>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</si>
  <si>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</si>
  <si>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</si>
  <si>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</si>
  <si>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</si>
  <si>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</si>
  <si>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</si>
  <si>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</si>
  <si>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</si>
  <si>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</si>
  <si>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</si>
  <si>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</si>
  <si>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</si>
  <si>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</si>
  <si>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</si>
  <si>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</si>
  <si>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</si>
  <si>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</si>
  <si>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</si>
  <si>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</si>
  <si>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</si>
  <si>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</si>
  <si>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</si>
  <si>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</si>
  <si>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</si>
  <si>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</si>
  <si>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</si>
  <si>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</si>
  <si>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</si>
  <si>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</si>
  <si>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</si>
  <si>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</si>
  <si>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</si>
  <si>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</si>
  <si>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</si>
  <si>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</si>
  <si>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</si>
  <si>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</si>
  <si>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</si>
  <si>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</si>
  <si>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</si>
  <si>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</si>
  <si>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</si>
  <si>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</si>
  <si>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</si>
  <si>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</si>
  <si>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</si>
  <si>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</si>
  <si>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</si>
  <si>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</si>
  <si>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</si>
  <si>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</si>
  <si>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</si>
  <si>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</si>
  <si>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</si>
  <si>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</si>
  <si>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</si>
  <si>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</si>
  <si>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</si>
  <si>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</si>
  <si>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</si>
  <si>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</si>
  <si>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</si>
  <si>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</si>
  <si>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</si>
  <si>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</si>
  <si>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</si>
  <si>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</si>
  <si>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</si>
  <si>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</si>
  <si>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</si>
  <si>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</si>
  <si>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</si>
  <si>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</si>
  <si>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</si>
  <si>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</si>
  <si>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</si>
  <si>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</si>
  <si>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</si>
  <si>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</si>
  <si>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</si>
  <si>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</si>
  <si>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</si>
  <si>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</si>
  <si>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</si>
  <si>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</si>
  <si>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</si>
  <si>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</si>
  <si>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</si>
  <si>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</si>
  <si>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</si>
  <si>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</si>
  <si>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</si>
  <si>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</si>
  <si>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</si>
  <si>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</si>
  <si>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</si>
  <si>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</si>
  <si>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</si>
  <si>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</si>
  <si>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</si>
  <si>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</si>
  <si>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</si>
  <si>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</si>
  <si>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</si>
  <si>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</si>
  <si>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</si>
  <si>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</si>
  <si>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</si>
  <si>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</si>
  <si>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</si>
  <si>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</si>
  <si>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</si>
  <si>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</si>
  <si>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</si>
  <si>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</si>
  <si>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</si>
  <si>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</si>
  <si>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</si>
  <si>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</si>
  <si>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</si>
  <si>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</si>
  <si>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</si>
  <si>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</si>
  <si>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</si>
  <si>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</si>
  <si>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</si>
  <si>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</si>
  <si>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</si>
  <si>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</si>
  <si>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</si>
  <si>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</si>
  <si>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</si>
  <si>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</si>
  <si>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</si>
  <si>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</si>
  <si>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</si>
  <si>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</si>
  <si>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</si>
  <si>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</si>
  <si>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</si>
  <si>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</si>
  <si>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</si>
  <si>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</si>
  <si>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</si>
  <si>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</si>
  <si>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</si>
  <si>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</si>
  <si>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</si>
  <si>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</si>
  <si>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</si>
  <si>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</si>
  <si>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</si>
  <si>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</si>
  <si>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</si>
  <si>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</si>
  <si>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</si>
  <si>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</si>
  <si>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</si>
  <si>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</si>
  <si>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</si>
  <si>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</si>
  <si>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</si>
  <si>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</si>
  <si>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</si>
  <si>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</si>
  <si>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</si>
  <si>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</si>
  <si>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</si>
  <si>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</si>
  <si>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</si>
  <si>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</si>
  <si>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</si>
  <si>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</si>
  <si>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</si>
  <si>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</si>
  <si>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</si>
  <si>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</si>
  <si>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</si>
  <si>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</si>
  <si>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</si>
  <si>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</si>
  <si>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</si>
  <si>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</si>
  <si>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</si>
  <si>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</si>
  <si>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</si>
  <si>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</si>
  <si>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</si>
  <si>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</si>
  <si>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</si>
  <si>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</si>
  <si>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</si>
  <si>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</si>
  <si>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</si>
  <si>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</si>
  <si>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</si>
  <si>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</si>
  <si>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</si>
  <si>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</si>
  <si>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</si>
  <si>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</si>
  <si>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</si>
  <si>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</si>
  <si>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</si>
  <si>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</si>
  <si>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</si>
  <si>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</si>
  <si>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</si>
  <si>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</si>
  <si>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</si>
  <si>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</si>
  <si>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</si>
  <si>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</si>
  <si>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</si>
  <si>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</si>
  <si>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</si>
  <si>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</si>
  <si>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</si>
  <si>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</si>
  <si>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</si>
  <si>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</si>
  <si>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</si>
  <si>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</si>
  <si>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</si>
  <si>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</si>
  <si>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</si>
  <si>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</si>
  <si>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</si>
  <si>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</si>
  <si>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</si>
  <si>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</si>
  <si>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</si>
  <si>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</si>
  <si>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</si>
  <si>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</si>
  <si>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</si>
  <si>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</si>
  <si>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</si>
  <si>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</si>
  <si>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</si>
  <si>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</si>
  <si>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</si>
  <si>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</si>
  <si>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</si>
  <si>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</si>
  <si>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</si>
  <si>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</si>
  <si>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</si>
  <si>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</si>
  <si>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</si>
  <si>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</si>
  <si>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</si>
  <si>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</si>
  <si>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</si>
  <si>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</si>
  <si>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</si>
  <si>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</si>
  <si>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</si>
  <si>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</si>
  <si>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</si>
  <si>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</si>
  <si>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</si>
  <si>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</si>
  <si>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</si>
  <si>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</si>
  <si>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</si>
  <si>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</si>
  <si>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</si>
  <si>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</si>
  <si>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</si>
  <si>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</si>
  <si>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</si>
  <si>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</si>
  <si>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</si>
  <si>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</si>
  <si>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</si>
  <si>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</si>
  <si>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</si>
  <si>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</si>
  <si>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</si>
  <si>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</si>
  <si>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</si>
  <si>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</si>
  <si>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</si>
  <si>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</si>
  <si>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</si>
  <si>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</si>
  <si>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</si>
  <si>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</si>
  <si>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</si>
  <si>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</si>
  <si>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</si>
  <si>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</si>
  <si>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</si>
  <si>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</si>
  <si>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</si>
  <si>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</si>
  <si>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</si>
  <si>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</si>
  <si>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</si>
  <si>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</si>
  <si>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</si>
  <si>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</si>
  <si>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</si>
  <si>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</si>
  <si>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</si>
  <si>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</si>
  <si>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</si>
  <si>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</si>
  <si>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</si>
  <si>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</si>
  <si>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</si>
  <si>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</si>
  <si>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</si>
  <si>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</si>
  <si>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</si>
  <si>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</si>
  <si>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</si>
  <si>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</si>
  <si>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</si>
  <si>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</si>
  <si>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</si>
  <si>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</si>
  <si>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</si>
  <si>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</si>
  <si>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</si>
  <si>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</si>
  <si>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</si>
  <si>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</si>
  <si>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</si>
  <si>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</si>
  <si>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</si>
  <si>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</si>
  <si>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</si>
  <si>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</si>
  <si>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</si>
  <si>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</si>
  <si>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</si>
  <si>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</si>
  <si>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</si>
  <si>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</si>
  <si>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</si>
  <si>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</si>
  <si>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</si>
  <si>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</si>
  <si>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</si>
  <si>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</si>
  <si>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</si>
  <si>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</si>
  <si>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</si>
  <si>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</si>
  <si>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</si>
  <si>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</si>
  <si>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</si>
  <si>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</si>
  <si>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</si>
  <si>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</si>
  <si>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</si>
  <si>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</si>
  <si>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</si>
  <si>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</si>
  <si>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</si>
  <si>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</si>
  <si>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</si>
  <si>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</si>
  <si>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</si>
  <si>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</si>
  <si>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</si>
  <si>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</si>
  <si>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</si>
  <si>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</si>
  <si>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</si>
  <si>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</si>
  <si>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</si>
  <si>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</si>
  <si>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</si>
  <si>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</si>
  <si>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</si>
  <si>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</si>
  <si>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</si>
  <si>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</si>
  <si>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</si>
  <si>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</si>
  <si>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</si>
  <si>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</si>
  <si>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</si>
  <si>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</si>
  <si>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</si>
  <si>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</si>
  <si>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</si>
  <si>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</si>
  <si>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</si>
  <si>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</si>
  <si>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</si>
  <si>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</si>
  <si>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</si>
  <si>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</si>
  <si>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</si>
  <si>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</si>
  <si>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</si>
  <si>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</si>
  <si>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</si>
  <si>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</si>
  <si>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</si>
  <si>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</si>
  <si>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</si>
  <si>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</si>
  <si>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</si>
  <si>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</si>
  <si>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</si>
  <si>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</si>
  <si>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</si>
  <si>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</si>
  <si>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</si>
  <si>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</si>
  <si>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</si>
  <si>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</si>
  <si>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</si>
  <si>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</si>
  <si>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</si>
  <si>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</si>
  <si>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</si>
  <si>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</si>
  <si>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</si>
  <si>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</si>
  <si>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</si>
  <si>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</si>
  <si>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</si>
  <si>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</si>
  <si>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</si>
  <si>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</si>
  <si>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</si>
  <si>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</si>
  <si>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</si>
  <si>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</si>
  <si>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</si>
  <si>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</si>
  <si>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</si>
  <si>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</si>
  <si>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</si>
  <si>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</si>
  <si>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</si>
  <si>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</si>
  <si>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</si>
  <si>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</si>
  <si>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</si>
  <si>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</si>
  <si>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</si>
  <si>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</si>
  <si>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</si>
  <si>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</si>
  <si>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</si>
  <si>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</si>
  <si>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</si>
  <si>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</si>
  <si>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</si>
  <si>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</si>
  <si>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</si>
  <si>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</si>
  <si>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</si>
  <si>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</si>
  <si>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</si>
  <si>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</si>
  <si>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</si>
  <si>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</si>
  <si>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</si>
  <si>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</si>
  <si>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</si>
  <si>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</si>
  <si>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</si>
  <si>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</si>
  <si>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</si>
  <si>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</si>
  <si>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</si>
  <si>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</si>
  <si>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</si>
  <si>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</si>
  <si>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</si>
  <si>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</si>
  <si>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</si>
  <si>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</si>
  <si>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</si>
  <si>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</si>
  <si>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</si>
  <si>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</si>
  <si>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</si>
  <si>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</si>
  <si>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</si>
  <si>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</si>
  <si>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</si>
  <si>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</si>
  <si>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</si>
  <si>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</si>
  <si>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</si>
  <si>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</si>
  <si>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</si>
  <si>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</si>
  <si>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</si>
  <si>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</si>
  <si>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</si>
  <si>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</si>
  <si>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</si>
  <si>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</si>
  <si>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</si>
  <si>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</si>
  <si>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</si>
  <si>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</si>
  <si>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</si>
  <si>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</si>
  <si>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</si>
  <si>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</si>
  <si>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</si>
  <si>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</si>
  <si>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</si>
  <si>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</si>
  <si>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</si>
  <si>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</si>
  <si>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</si>
  <si>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</si>
  <si>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</si>
  <si>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</si>
  <si>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</si>
  <si>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</si>
  <si>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</si>
  <si>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</si>
  <si>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</si>
  <si>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</si>
  <si>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</si>
  <si>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</si>
  <si>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</si>
  <si>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</si>
  <si>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</si>
  <si>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</si>
  <si>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</si>
  <si>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</si>
  <si>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</si>
  <si>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</si>
  <si>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</si>
  <si>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</si>
  <si>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</si>
  <si>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</si>
  <si>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</si>
  <si>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</si>
  <si>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</si>
  <si>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</si>
  <si>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</si>
  <si>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</si>
  <si>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</si>
  <si>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</si>
  <si>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</si>
  <si>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</si>
  <si>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</si>
  <si>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</si>
  <si>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</si>
  <si>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</si>
  <si>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</si>
  <si>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</si>
  <si>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</si>
  <si>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</si>
  <si>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</si>
  <si>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</si>
  <si>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</si>
  <si>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</si>
  <si>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</si>
  <si>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</si>
  <si>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</si>
  <si>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</si>
  <si>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</si>
  <si>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</si>
  <si>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</si>
  <si>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</si>
  <si>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</si>
  <si>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</si>
  <si>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</si>
  <si>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</si>
  <si>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</si>
  <si>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</si>
  <si>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</si>
  <si>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</si>
  <si>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</si>
  <si>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</si>
  <si>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</si>
  <si>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</si>
  <si>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</si>
  <si>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</si>
  <si>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</si>
  <si>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</si>
  <si>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</si>
  <si>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</si>
  <si>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</si>
  <si>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</si>
  <si>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</si>
  <si>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</si>
  <si>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</si>
  <si>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</si>
  <si>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</si>
  <si>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</si>
  <si>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</si>
  <si>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</si>
  <si>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</si>
  <si>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</si>
  <si>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</si>
  <si>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</si>
  <si>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</si>
  <si>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</si>
  <si>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</si>
  <si>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</si>
  <si>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</si>
  <si>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</si>
  <si>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</si>
  <si>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</si>
  <si>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</si>
  <si>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</si>
  <si>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</si>
  <si>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</si>
  <si>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</si>
  <si>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</si>
  <si>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</si>
  <si>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</si>
  <si>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</si>
  <si>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</si>
  <si>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</si>
  <si>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</si>
  <si>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</si>
  <si>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</si>
  <si>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</si>
  <si>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</si>
  <si>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</si>
  <si>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</si>
  <si>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</si>
  <si>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</si>
  <si>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</si>
  <si>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</si>
  <si>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</si>
  <si>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</si>
  <si>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</si>
  <si>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</si>
  <si>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</si>
  <si>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</si>
  <si>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</si>
  <si>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</si>
  <si>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</si>
  <si>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</si>
  <si>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</si>
  <si>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</si>
  <si>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</si>
  <si>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</si>
  <si>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</si>
  <si>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</si>
  <si>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</si>
  <si>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</si>
  <si>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</si>
  <si>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</si>
  <si>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</si>
  <si>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</si>
  <si>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</si>
  <si>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</si>
  <si>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</si>
  <si>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</si>
  <si>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</si>
  <si>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</si>
  <si>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</si>
  <si>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</si>
  <si>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</si>
  <si>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</si>
  <si>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</si>
  <si>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</si>
  <si>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</si>
  <si>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</si>
  <si>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</si>
  <si>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</si>
  <si>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</si>
  <si>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</si>
  <si>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</si>
  <si>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</si>
  <si>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</si>
  <si>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</si>
  <si>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</si>
  <si>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</si>
  <si>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</si>
  <si>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</si>
  <si>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</si>
  <si>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</si>
  <si>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</si>
  <si>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</si>
  <si>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</si>
  <si>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</si>
  <si>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</si>
  <si>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</si>
  <si>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</si>
  <si>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</si>
  <si>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</si>
  <si>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</si>
  <si>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</si>
  <si>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</si>
  <si>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</si>
  <si>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</si>
  <si>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</si>
  <si>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</si>
  <si>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</si>
  <si>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</si>
  <si>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</si>
  <si>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</si>
  <si>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</si>
  <si>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</si>
  <si>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</si>
  <si>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</si>
  <si>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</si>
  <si>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</si>
  <si>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</si>
  <si>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</si>
  <si>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</si>
  <si>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</si>
  <si>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</si>
  <si>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</si>
  <si>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</si>
  <si>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</si>
  <si>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</si>
  <si>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</si>
  <si>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</si>
  <si>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</si>
  <si>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</si>
  <si>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</si>
  <si>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</si>
  <si>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</si>
  <si>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</si>
  <si>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</si>
  <si>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</si>
  <si>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</si>
  <si>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</si>
  <si>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</si>
  <si>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</si>
  <si>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</si>
  <si>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</si>
  <si>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</si>
  <si>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</si>
  <si>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</si>
  <si>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</si>
  <si>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</si>
  <si>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</si>
  <si>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</si>
  <si>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</si>
  <si>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</si>
  <si>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</si>
  <si>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</si>
  <si>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</si>
  <si>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</si>
  <si>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</si>
  <si>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</si>
  <si>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</si>
  <si>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</si>
  <si>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</si>
  <si>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</si>
  <si>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</si>
  <si>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</si>
  <si>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</si>
  <si>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</si>
  <si>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</si>
  <si>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</si>
  <si>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</si>
  <si>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</si>
  <si>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</si>
  <si>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</si>
  <si>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</si>
  <si>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</si>
  <si>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</si>
  <si>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</si>
  <si>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</si>
  <si>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</si>
  <si>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</si>
  <si>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</si>
  <si>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</si>
  <si>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</si>
  <si>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</si>
  <si>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</si>
  <si>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</si>
  <si>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</si>
  <si>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</si>
  <si>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</si>
  <si>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</si>
  <si>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</si>
  <si>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</si>
  <si>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</si>
  <si>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</si>
  <si>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</si>
  <si>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</si>
  <si>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</si>
  <si>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</si>
  <si>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</si>
  <si>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</si>
  <si>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</si>
  <si>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</si>
  <si>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</si>
  <si>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</si>
  <si>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</si>
  <si>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</si>
  <si>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</si>
  <si>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</si>
  <si>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</si>
  <si>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</si>
  <si>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</si>
  <si>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</si>
  <si>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</si>
  <si>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</si>
  <si>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</si>
  <si>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</si>
  <si>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</si>
  <si>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</si>
  <si>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</si>
  <si>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</si>
  <si>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</si>
  <si>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</si>
  <si>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</si>
  <si>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</si>
  <si>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</si>
  <si>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</si>
  <si>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</si>
  <si>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</si>
  <si>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</si>
  <si>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</si>
  <si>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</si>
  <si>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</si>
  <si>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</si>
  <si>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</si>
  <si>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</si>
  <si>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</si>
  <si>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</si>
  <si>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</si>
  <si>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</si>
  <si>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</si>
  <si>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</si>
  <si>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</si>
  <si>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</si>
  <si>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</si>
  <si>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</si>
  <si>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</si>
  <si>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</si>
  <si>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</si>
  <si>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</si>
  <si>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</si>
  <si>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</si>
  <si>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</si>
  <si>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</si>
  <si>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</si>
  <si>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</si>
  <si>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</si>
  <si>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</si>
  <si>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</si>
  <si>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</si>
  <si>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</si>
  <si>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</si>
  <si>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</si>
  <si>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</si>
  <si>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</si>
  <si>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</si>
  <si>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</si>
  <si>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</si>
  <si>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</si>
  <si>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</si>
  <si>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</si>
  <si>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</si>
  <si>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</si>
  <si>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</si>
  <si>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</si>
  <si>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</si>
  <si>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</si>
  <si>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</si>
  <si>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</si>
  <si>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</si>
  <si>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</si>
  <si>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</si>
  <si>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</si>
  <si>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</si>
  <si>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</si>
  <si>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</si>
  <si>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</si>
  <si>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</si>
  <si>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</si>
  <si>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</si>
  <si>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</si>
  <si>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</si>
  <si>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</si>
  <si>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</si>
  <si>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</si>
  <si>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</si>
  <si>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</si>
  <si>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</si>
  <si>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</si>
  <si>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</si>
  <si>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</si>
  <si>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</si>
  <si>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</si>
  <si>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</si>
  <si>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</si>
  <si>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</si>
  <si>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</si>
  <si>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</si>
  <si>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</si>
  <si>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</si>
  <si>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</si>
  <si>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</si>
  <si>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</si>
  <si>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</si>
  <si>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</si>
  <si>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</si>
  <si>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</si>
  <si>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</si>
  <si>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</si>
  <si>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</si>
  <si>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</si>
  <si>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</si>
  <si>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</si>
  <si>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</si>
  <si>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</si>
  <si>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</si>
  <si>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</si>
  <si>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</si>
  <si>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</si>
  <si>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</si>
  <si>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</si>
  <si>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</si>
  <si>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</si>
  <si>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</si>
  <si>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</si>
  <si>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</si>
  <si>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</si>
  <si>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</si>
  <si>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</si>
  <si>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</si>
  <si>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</si>
  <si>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</si>
  <si>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</si>
  <si>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</si>
  <si>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</si>
  <si>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</si>
  <si>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</si>
  <si>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</si>
  <si>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</si>
  <si>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</si>
  <si>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</si>
  <si>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</si>
  <si>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</si>
  <si>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</si>
  <si>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</si>
  <si>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</si>
  <si>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</si>
  <si>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</si>
  <si>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</si>
  <si>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</si>
  <si>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</si>
  <si>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</si>
  <si>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</si>
  <si>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</si>
  <si>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</si>
  <si>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</si>
  <si>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</si>
  <si>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</si>
  <si>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</si>
  <si>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</si>
  <si>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</si>
  <si>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</si>
  <si>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</si>
  <si>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</si>
  <si>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</si>
  <si>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</si>
  <si>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</si>
  <si>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</si>
  <si>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</si>
  <si>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</si>
  <si>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</si>
  <si>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</si>
  <si>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</si>
  <si>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</si>
  <si>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</si>
  <si>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</si>
  <si>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</si>
  <si>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</si>
  <si>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</si>
  <si>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</si>
  <si>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</si>
  <si>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</si>
  <si>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</si>
  <si>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</si>
  <si>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</si>
  <si>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</si>
  <si>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</si>
  <si>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</si>
  <si>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</si>
  <si>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</si>
  <si>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</si>
  <si>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</si>
  <si>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</si>
  <si>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</si>
  <si>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</si>
  <si>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</si>
  <si>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</si>
  <si>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</si>
  <si>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</si>
  <si>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</si>
  <si>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</si>
  <si>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</si>
  <si>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</si>
  <si>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</si>
  <si>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</si>
  <si>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</si>
  <si>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</si>
  <si>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</si>
  <si>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</si>
  <si>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</si>
  <si>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</si>
  <si>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</si>
  <si>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</si>
  <si>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</si>
  <si>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</si>
  <si>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</si>
  <si>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</si>
  <si>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</si>
  <si>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</si>
  <si>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</si>
  <si>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</si>
  <si>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</si>
  <si>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</si>
  <si>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</si>
  <si>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</si>
  <si>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</si>
  <si>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</si>
  <si>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</si>
  <si>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</si>
  <si>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</si>
  <si>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</si>
  <si>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</si>
  <si>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</si>
  <si>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</si>
  <si>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</si>
  <si>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</si>
  <si>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</si>
  <si>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</si>
  <si>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</si>
  <si>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</si>
  <si>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</si>
  <si>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</si>
  <si>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</si>
  <si>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</si>
  <si>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</si>
  <si>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</si>
  <si>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</si>
  <si>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</si>
  <si>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</si>
  <si>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</si>
  <si>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</si>
  <si>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</si>
  <si>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</si>
  <si>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</si>
  <si>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</si>
  <si>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</si>
  <si>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</si>
  <si>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</si>
  <si>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</si>
  <si>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</si>
  <si>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</si>
  <si>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</si>
  <si>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</si>
  <si>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</si>
  <si>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</si>
  <si>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</si>
  <si>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</si>
  <si>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</si>
  <si>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</si>
  <si>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</si>
  <si>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</si>
  <si>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</si>
  <si>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</si>
  <si>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</si>
  <si>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</si>
  <si>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</si>
  <si>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</si>
  <si>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</si>
  <si>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</si>
  <si>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</si>
  <si>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</si>
  <si>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</si>
  <si>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</si>
  <si>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</si>
  <si>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</si>
  <si>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</si>
  <si>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</si>
  <si>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</si>
  <si>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</si>
  <si>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</si>
  <si>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</si>
  <si>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</si>
  <si>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</si>
  <si>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</si>
  <si>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</si>
  <si>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</si>
  <si>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</si>
  <si>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</si>
  <si>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</si>
  <si>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</si>
  <si>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</si>
  <si>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</si>
  <si>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</si>
  <si>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</si>
  <si>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</si>
  <si>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</si>
  <si>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</si>
  <si>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</si>
  <si>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</si>
  <si>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</si>
  <si>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</si>
  <si>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</si>
  <si>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</si>
  <si>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</si>
  <si>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</si>
  <si>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</si>
  <si>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</si>
  <si>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</si>
  <si>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</si>
  <si>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</si>
  <si>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</si>
  <si>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</si>
  <si>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</si>
  <si>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</si>
  <si>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</si>
  <si>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</si>
  <si>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</si>
  <si>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</si>
  <si>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</si>
  <si>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</si>
  <si>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</si>
  <si>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</si>
  <si>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</si>
  <si>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</si>
  <si>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</si>
  <si>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</si>
  <si>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</si>
  <si>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</si>
  <si>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</si>
  <si>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</si>
  <si>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</si>
  <si>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</si>
  <si>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</si>
  <si>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</si>
  <si>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</si>
  <si>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</si>
  <si>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</si>
  <si>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</si>
  <si>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</si>
  <si>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</si>
  <si>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</si>
  <si>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</si>
  <si>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</si>
  <si>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</si>
  <si>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</si>
  <si>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</si>
  <si>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</si>
  <si>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</si>
  <si>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</si>
  <si>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</si>
  <si>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</si>
  <si>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</si>
  <si>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</si>
  <si>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</si>
  <si>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</si>
  <si>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</si>
  <si>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</si>
  <si>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</si>
  <si>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</si>
  <si>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</si>
  <si>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</si>
  <si>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</si>
  <si>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</si>
  <si>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</si>
  <si>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</si>
  <si>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</si>
  <si>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</si>
  <si>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</si>
  <si>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</si>
  <si>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</si>
  <si>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</si>
  <si>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</si>
  <si>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</si>
  <si>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</si>
  <si>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</si>
  <si>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</si>
  <si>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</si>
  <si>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</si>
  <si>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</si>
  <si>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</si>
  <si>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</si>
  <si>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</si>
  <si>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</si>
  <si>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</si>
  <si>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</si>
  <si>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</si>
  <si>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</si>
  <si>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</si>
  <si>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</si>
  <si>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</si>
  <si>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</si>
  <si>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</si>
  <si>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</si>
  <si>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</si>
  <si>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</si>
  <si>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</si>
  <si>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</si>
  <si>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</si>
  <si>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</si>
  <si>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</si>
  <si>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</si>
  <si>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</si>
  <si>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</si>
  <si>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</si>
  <si>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</si>
  <si>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</si>
  <si>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</si>
  <si>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</si>
  <si>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</si>
  <si>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</si>
  <si>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</si>
  <si>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</si>
  <si>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</si>
  <si>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</si>
  <si>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</si>
  <si>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</si>
  <si>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</si>
  <si>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</si>
  <si>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</si>
  <si>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</si>
  <si>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</si>
  <si>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</si>
  <si>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</si>
  <si>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</si>
  <si>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</si>
  <si>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</si>
  <si>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</si>
  <si>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</si>
  <si>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</si>
  <si>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</si>
  <si>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</si>
  <si>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</si>
  <si>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</si>
  <si>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</si>
  <si>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</si>
  <si>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</si>
  <si>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</si>
  <si>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</si>
  <si>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</si>
  <si>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</si>
  <si>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</si>
  <si>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</si>
  <si>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</si>
  <si>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</si>
  <si>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</si>
  <si>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</si>
  <si>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</si>
  <si>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</si>
  <si>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</si>
  <si>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</si>
  <si>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</si>
  <si>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</si>
  <si>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</si>
  <si>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</si>
  <si>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</si>
  <si>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</si>
  <si>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</si>
  <si>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</si>
  <si>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</si>
  <si>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</si>
  <si>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</si>
  <si>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</si>
  <si>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</si>
  <si>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</si>
  <si>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</si>
  <si>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</si>
  <si>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</si>
  <si>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</si>
  <si>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</si>
  <si>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</si>
  <si>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</si>
  <si>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</si>
  <si>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</si>
  <si>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</si>
  <si>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</si>
  <si>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</si>
  <si>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</si>
  <si>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</si>
  <si>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</si>
  <si>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</si>
  <si>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</si>
  <si>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</si>
  <si>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</si>
  <si>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</si>
  <si>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</si>
  <si>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</si>
  <si>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</si>
  <si>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</si>
  <si>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</si>
  <si>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</si>
  <si>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</si>
  <si>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</si>
  <si>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</si>
  <si>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</si>
  <si>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</si>
  <si>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</si>
  <si>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</si>
  <si>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</si>
  <si>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</si>
  <si>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</si>
  <si>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</si>
  <si>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</si>
  <si>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</si>
  <si>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</si>
  <si>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</si>
  <si>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</si>
  <si>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</si>
  <si>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</si>
  <si>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</si>
  <si>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</si>
  <si>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</si>
  <si>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</si>
  <si>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</si>
  <si>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</si>
  <si>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</si>
  <si>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</si>
  <si>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</si>
  <si>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</si>
  <si>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</si>
  <si>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</si>
  <si>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</si>
  <si>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</si>
  <si>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</si>
  <si>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</si>
  <si>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</si>
  <si>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</si>
  <si>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</si>
  <si>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</si>
  <si>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</si>
  <si>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</si>
  <si>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</si>
  <si>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</si>
  <si>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</si>
  <si>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</si>
  <si>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</si>
  <si>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</si>
  <si>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</si>
  <si>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</si>
  <si>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</si>
  <si>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</si>
  <si>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</si>
  <si>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</si>
  <si>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</si>
  <si>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</si>
  <si>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</si>
  <si>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</si>
  <si>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</si>
  <si>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</si>
  <si>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</si>
  <si>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</si>
  <si>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</si>
  <si>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</si>
  <si>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</si>
  <si>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</si>
  <si>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</si>
  <si>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</si>
  <si>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</si>
  <si>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</si>
  <si>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</si>
  <si>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</si>
  <si>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</si>
  <si>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</si>
  <si>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</si>
  <si>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</si>
  <si>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</si>
  <si>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</si>
  <si>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</si>
  <si>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</si>
  <si>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</si>
  <si>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</si>
  <si>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</si>
  <si>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</si>
  <si>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</si>
  <si>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</si>
  <si>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</si>
  <si>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</si>
  <si>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</si>
  <si>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</si>
  <si>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</si>
  <si>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</si>
  <si>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</si>
  <si>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</si>
  <si>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</si>
  <si>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</si>
  <si>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</si>
  <si>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</si>
  <si>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</si>
  <si>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</si>
  <si>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</si>
  <si>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</si>
  <si>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</si>
  <si>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</si>
  <si>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</si>
  <si>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</si>
  <si>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</si>
  <si>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</si>
  <si>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</si>
  <si>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</si>
  <si>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</si>
  <si>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</si>
  <si>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</si>
  <si>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</si>
  <si>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</si>
  <si>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</si>
  <si>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</si>
  <si>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</si>
  <si>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</si>
  <si>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</si>
  <si>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</si>
  <si>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</si>
  <si>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</si>
  <si>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</si>
  <si>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</si>
  <si>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</si>
  <si>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</si>
  <si>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</si>
  <si>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</si>
  <si>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</si>
  <si>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</si>
  <si>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</si>
  <si>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</si>
  <si>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</si>
  <si>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</si>
  <si>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</si>
  <si>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</si>
  <si>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</si>
  <si>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</si>
  <si>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</si>
  <si>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</si>
  <si>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</si>
  <si>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</si>
  <si>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</si>
  <si>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</si>
  <si>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</si>
  <si>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</si>
  <si>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</si>
  <si>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</si>
  <si>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</si>
  <si>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</si>
  <si>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</si>
  <si>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</si>
  <si>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</si>
  <si>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</si>
  <si>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</si>
  <si>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</si>
  <si>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</si>
  <si>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</si>
  <si>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</si>
  <si>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</si>
  <si>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</si>
  <si>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</si>
  <si>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</si>
  <si>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</si>
  <si>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</si>
  <si>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</si>
  <si>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</si>
  <si>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</si>
  <si>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</si>
  <si>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</si>
  <si>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</si>
  <si>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</si>
  <si>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</si>
  <si>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</si>
  <si>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</si>
  <si>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</si>
  <si>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</si>
  <si>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</si>
  <si>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</si>
  <si>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</si>
  <si>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</si>
  <si>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</si>
  <si>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</si>
  <si>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</si>
  <si>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</si>
  <si>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</si>
  <si>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</si>
  <si>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</si>
  <si>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</si>
  <si>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</si>
  <si>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</si>
  <si>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</si>
  <si>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</si>
  <si>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</si>
  <si>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</si>
  <si>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</si>
  <si>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</si>
  <si>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</si>
  <si>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</si>
  <si>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</si>
  <si>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</si>
  <si>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</si>
  <si>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</si>
  <si>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</si>
  <si>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</si>
  <si>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</si>
  <si>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</si>
  <si>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</si>
  <si>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</si>
  <si>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</si>
  <si>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</si>
  <si>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</si>
  <si>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</si>
  <si>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</si>
  <si>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</si>
  <si>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</si>
  <si>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</si>
  <si>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</si>
  <si>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</si>
  <si>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</si>
  <si>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</si>
  <si>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</si>
  <si>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</si>
  <si>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</si>
  <si>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</si>
  <si>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</si>
  <si>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</si>
  <si>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</si>
  <si>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</si>
  <si>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</si>
  <si>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</si>
  <si>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</si>
  <si>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</si>
  <si>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</si>
  <si>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</si>
  <si>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</si>
  <si>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</si>
  <si>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</si>
  <si>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</si>
  <si>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</si>
  <si>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</si>
  <si>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</si>
  <si>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</si>
  <si>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</si>
  <si>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</si>
  <si>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</si>
  <si>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</si>
  <si>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</si>
  <si>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</si>
  <si>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</si>
  <si>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</si>
  <si>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</si>
  <si>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</si>
  <si>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</si>
  <si>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</si>
  <si>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</si>
  <si>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</si>
  <si>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</si>
  <si>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</si>
  <si>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</si>
  <si>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</si>
  <si>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</si>
  <si>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</si>
  <si>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</si>
  <si>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</si>
  <si>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</si>
  <si>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</si>
  <si>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</si>
  <si>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</si>
  <si>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</si>
  <si>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</si>
  <si>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</si>
  <si>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</si>
  <si>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</si>
  <si>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</si>
  <si>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</si>
  <si>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</si>
  <si>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</si>
  <si>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</si>
  <si>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</si>
  <si>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</si>
  <si>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</si>
  <si>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</si>
  <si>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</si>
  <si>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</si>
  <si>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</si>
  <si>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</si>
  <si>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</si>
  <si>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</si>
  <si>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</si>
  <si>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</si>
  <si>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</si>
  <si>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</si>
  <si>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</si>
  <si>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</si>
  <si>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</si>
  <si>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</si>
  <si>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</si>
  <si>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</si>
  <si>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</si>
  <si>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</si>
  <si>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</si>
  <si>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</si>
  <si>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</si>
  <si>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</si>
  <si>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</si>
  <si>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</si>
  <si>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</si>
  <si>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</si>
  <si>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</si>
  <si>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</si>
  <si>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</si>
  <si>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</si>
  <si>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</si>
  <si>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</si>
  <si>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</si>
  <si>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</si>
  <si>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</si>
  <si>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</si>
  <si>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</si>
  <si>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</si>
  <si>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</si>
  <si>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</si>
  <si>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</si>
  <si>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</si>
  <si>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</si>
  <si>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</si>
  <si>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</si>
  <si>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</si>
  <si>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</si>
  <si>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</si>
  <si>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</si>
  <si>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</si>
  <si>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</si>
  <si>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</si>
  <si>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</si>
  <si>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</si>
  <si>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</si>
  <si>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</si>
  <si>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</si>
  <si>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</si>
  <si>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</si>
  <si>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</si>
  <si>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</si>
  <si>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</si>
  <si>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</si>
  <si>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</si>
  <si>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</si>
  <si>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</si>
  <si>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</si>
  <si>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</si>
  <si>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</si>
  <si>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</si>
  <si>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</si>
  <si>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</si>
  <si>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</si>
  <si>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</si>
  <si>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</si>
  <si>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</si>
  <si>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</si>
  <si>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</si>
  <si>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</si>
  <si>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</si>
  <si>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</si>
  <si>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</si>
  <si>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</si>
  <si>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</si>
  <si>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</si>
  <si>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</si>
  <si>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</si>
  <si>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</si>
  <si>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</si>
  <si>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</si>
  <si>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</si>
  <si>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</si>
  <si>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</si>
  <si>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</si>
  <si>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</si>
  <si>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</si>
  <si>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</si>
  <si>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</si>
  <si>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</si>
  <si>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</si>
  <si>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</si>
  <si>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</si>
  <si>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</si>
  <si>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</si>
  <si>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</si>
  <si>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</si>
  <si>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</si>
  <si>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</si>
  <si>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</si>
  <si>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</si>
  <si>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</si>
  <si>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</si>
  <si>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</si>
  <si>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</si>
  <si>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</si>
  <si>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</si>
  <si>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</si>
  <si>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</si>
  <si>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</si>
  <si>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</si>
  <si>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</si>
  <si>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</si>
  <si>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</si>
  <si>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</si>
  <si>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</si>
  <si>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</si>
  <si>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</si>
  <si>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</si>
  <si>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</si>
  <si>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</si>
  <si>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</si>
  <si>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</si>
  <si>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</si>
  <si>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</si>
  <si>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</si>
  <si>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</si>
  <si>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</si>
  <si>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</si>
  <si>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</si>
  <si>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</si>
  <si>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</si>
  <si>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</si>
  <si>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</si>
  <si>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</si>
  <si>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</si>
  <si>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</si>
  <si>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</si>
  <si>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</si>
  <si>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</si>
  <si>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</si>
  <si>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</si>
  <si>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</si>
  <si>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</si>
  <si>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</si>
  <si>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</si>
  <si>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</si>
  <si>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</si>
  <si>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</si>
  <si>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</si>
  <si>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</si>
  <si>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</si>
  <si>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</si>
  <si>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</si>
  <si>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</si>
  <si>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</si>
  <si>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</si>
  <si>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</si>
  <si>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</si>
  <si>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</si>
  <si>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</si>
  <si>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</si>
  <si>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</si>
  <si>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</si>
  <si>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</si>
  <si>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</si>
  <si>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</si>
  <si>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</si>
  <si>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</si>
  <si>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</si>
  <si>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</si>
  <si>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</si>
  <si>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</si>
  <si>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</si>
  <si>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</si>
  <si>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</si>
  <si>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</si>
  <si>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</si>
  <si>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</si>
  <si>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</si>
  <si>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</si>
  <si>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</si>
  <si>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</si>
  <si>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</si>
  <si>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</si>
  <si>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</si>
  <si>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</si>
  <si>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</si>
  <si>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</si>
  <si>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</si>
  <si>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</si>
  <si>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</si>
  <si>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</si>
  <si>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</si>
  <si>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</si>
  <si>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</si>
  <si>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</si>
  <si>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</si>
  <si>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</si>
  <si>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</si>
  <si>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</si>
  <si>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</si>
  <si>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</si>
  <si>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</si>
  <si>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</si>
  <si>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</si>
  <si>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</si>
  <si>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</si>
  <si>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</si>
  <si>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</si>
  <si>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</si>
  <si>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</si>
  <si>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</si>
  <si>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</si>
  <si>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</si>
  <si>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</si>
  <si>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</si>
  <si>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</si>
  <si>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</si>
  <si>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</si>
  <si>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</si>
  <si>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</si>
  <si>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</si>
  <si>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</si>
  <si>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</si>
  <si>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</si>
  <si>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</si>
  <si>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</si>
  <si>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</si>
  <si>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</si>
  <si>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</si>
  <si>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</si>
  <si>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</si>
  <si>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</si>
  <si>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</si>
  <si>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</si>
  <si>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</si>
  <si>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</si>
  <si>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</si>
  <si>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</si>
  <si>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</si>
  <si>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</si>
  <si>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</si>
  <si>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</si>
  <si>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</si>
  <si>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</si>
  <si>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</si>
  <si>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</si>
  <si>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</si>
  <si>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</si>
  <si>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</si>
  <si>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</si>
  <si>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</si>
  <si>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</si>
  <si>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</si>
  <si>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</si>
  <si>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</si>
  <si>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</si>
  <si>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</si>
  <si>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</si>
  <si>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</si>
  <si>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</si>
  <si>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</si>
  <si>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</si>
  <si>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</si>
  <si>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</si>
  <si>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</si>
  <si>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</si>
  <si>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</si>
  <si>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</si>
  <si>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</si>
  <si>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</si>
  <si>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</si>
  <si>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</si>
  <si>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</si>
  <si>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</si>
  <si>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</si>
  <si>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</si>
  <si>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</si>
  <si>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</si>
  <si>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</si>
  <si>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</si>
  <si>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</si>
  <si>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</si>
  <si>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</si>
  <si>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</si>
  <si>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</si>
  <si>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</si>
  <si>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</si>
  <si>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</si>
  <si>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</si>
  <si>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</si>
  <si>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</si>
  <si>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</si>
  <si>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</si>
  <si>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</si>
  <si>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</si>
  <si>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</si>
  <si>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</si>
  <si>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</si>
  <si>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</si>
  <si>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</si>
  <si>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</si>
  <si>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</si>
  <si>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</si>
  <si>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</si>
  <si>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</si>
  <si>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</si>
  <si>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</si>
  <si>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</si>
  <si>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</si>
  <si>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</si>
  <si>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</si>
  <si>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</si>
  <si>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</si>
  <si>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</si>
  <si>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</si>
  <si>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</si>
  <si>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</si>
  <si>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</si>
  <si>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</si>
  <si>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</si>
  <si>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</si>
  <si>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</si>
  <si>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</si>
  <si>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</si>
  <si>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</si>
  <si>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</si>
  <si>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</si>
  <si>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</si>
  <si>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</si>
  <si>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</si>
  <si>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</si>
  <si>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</si>
  <si>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</si>
  <si>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</si>
  <si>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</si>
  <si>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</si>
  <si>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</si>
  <si>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</si>
  <si>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</si>
  <si>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</si>
  <si>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</si>
  <si>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</si>
  <si>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</si>
  <si>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</si>
  <si>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</si>
  <si>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</si>
  <si>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</si>
  <si>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</si>
  <si>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</si>
  <si>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</si>
  <si>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</si>
  <si>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</si>
  <si>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</si>
  <si>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</si>
  <si>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</si>
  <si>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</si>
  <si>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</si>
  <si>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</si>
  <si>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</si>
  <si>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</si>
  <si>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</si>
  <si>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</si>
  <si>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</si>
  <si>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</si>
  <si>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</si>
  <si>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</si>
  <si>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</si>
  <si>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</si>
  <si>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</si>
  <si>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</si>
  <si>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</si>
  <si>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</si>
  <si>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</si>
  <si>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</si>
  <si>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</si>
  <si>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</si>
  <si>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</si>
  <si>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</si>
  <si>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</si>
  <si>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</si>
  <si>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</si>
  <si>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</si>
  <si>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</si>
  <si>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</si>
  <si>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</si>
  <si>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</si>
  <si>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</si>
  <si>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</si>
  <si>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</si>
  <si>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</si>
  <si>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</si>
  <si>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</si>
  <si>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</si>
  <si>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</si>
  <si>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</si>
  <si>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</si>
  <si>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</si>
  <si>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</si>
  <si>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</si>
  <si>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</si>
  <si>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</si>
  <si>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</si>
  <si>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</si>
  <si>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</si>
  <si>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</si>
  <si>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</si>
  <si>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</si>
  <si>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</si>
  <si>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</si>
  <si>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</si>
  <si>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</si>
  <si>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</si>
  <si>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</si>
  <si>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</si>
  <si>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</si>
  <si>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</si>
  <si>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</si>
  <si>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</si>
  <si>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</si>
  <si>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</si>
  <si>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</si>
  <si>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</si>
  <si>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</si>
  <si>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</si>
  <si>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</si>
  <si>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</si>
  <si>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</si>
  <si>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</si>
  <si>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</si>
  <si>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</si>
  <si>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</si>
  <si>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</si>
  <si>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</si>
  <si>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</si>
  <si>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</si>
  <si>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</si>
  <si>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</si>
  <si>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</si>
  <si>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</si>
  <si>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</si>
  <si>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</si>
  <si>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</si>
  <si>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</si>
  <si>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</si>
  <si>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</si>
  <si>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</si>
  <si>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</si>
  <si>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</si>
  <si>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</si>
  <si>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</si>
  <si>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</si>
  <si>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</si>
  <si>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</si>
  <si>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</si>
  <si>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</si>
  <si>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</si>
  <si>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</si>
  <si>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</si>
  <si>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</si>
  <si>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</si>
  <si>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</si>
  <si>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</si>
  <si>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</si>
  <si>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</si>
  <si>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</si>
  <si>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</si>
  <si>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</si>
  <si>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</si>
  <si>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</si>
  <si>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</si>
  <si>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</si>
  <si>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</si>
  <si>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</si>
  <si>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</si>
  <si>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</si>
  <si>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</si>
  <si>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</si>
  <si>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</si>
  <si>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</si>
  <si>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</si>
  <si>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</si>
  <si>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</si>
  <si>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</si>
  <si>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</si>
  <si>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</si>
  <si>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</si>
  <si>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</si>
  <si>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</si>
  <si>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</si>
  <si>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</si>
  <si>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</si>
  <si>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</si>
  <si>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</si>
  <si>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</si>
  <si>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</si>
  <si>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</si>
  <si>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</si>
  <si>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</si>
  <si>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</si>
  <si>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</si>
  <si>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</si>
  <si>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</si>
  <si>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</si>
  <si>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</si>
  <si>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</si>
  <si>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</si>
  <si>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</si>
  <si>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</si>
  <si>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</si>
  <si>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</si>
  <si>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</si>
  <si>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</si>
  <si>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</si>
  <si>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</si>
  <si>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</si>
  <si>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</si>
  <si>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</si>
  <si>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</si>
  <si>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</si>
  <si>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</si>
  <si>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</si>
  <si>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</si>
  <si>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</si>
  <si>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</si>
  <si>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</si>
  <si>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</si>
  <si>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</si>
  <si>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</si>
  <si>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</si>
  <si>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</si>
  <si>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</si>
  <si>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</si>
  <si>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</si>
  <si>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</si>
  <si>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</si>
  <si>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</si>
  <si>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</si>
  <si>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</si>
  <si>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</si>
  <si>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</si>
  <si>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</si>
  <si>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</si>
  <si>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</si>
  <si>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</si>
  <si>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</si>
  <si>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</si>
  <si>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</si>
  <si>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</si>
  <si>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</si>
  <si>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</si>
  <si>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</si>
  <si>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</si>
  <si>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</si>
  <si>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</si>
  <si>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</si>
  <si>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</si>
  <si>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</si>
  <si>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</si>
  <si>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</si>
  <si>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</si>
  <si>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</si>
  <si>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</si>
  <si>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</si>
  <si>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</si>
  <si>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</si>
  <si>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</si>
  <si>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</si>
  <si>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</si>
  <si>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</si>
  <si>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</si>
  <si>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</si>
  <si>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</si>
  <si>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</si>
  <si>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</si>
  <si>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</si>
  <si>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</si>
  <si>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</si>
  <si>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</si>
  <si>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</si>
  <si>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</si>
  <si>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</si>
  <si>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</si>
  <si>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</si>
  <si>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</si>
  <si>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</si>
  <si>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</si>
  <si>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</si>
  <si>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</si>
  <si>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</si>
  <si>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</si>
  <si>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</si>
  <si>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</si>
  <si>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</si>
  <si>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</si>
  <si>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</si>
  <si>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</si>
  <si>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</si>
  <si>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</si>
  <si>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</si>
  <si>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</si>
  <si>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</si>
  <si>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</si>
  <si>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</si>
  <si>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</si>
  <si>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</si>
  <si>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</si>
  <si>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</si>
  <si>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</si>
  <si>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</si>
  <si>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</si>
  <si>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</si>
  <si>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</si>
  <si>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</si>
  <si>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</si>
  <si>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</si>
  <si>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</si>
  <si>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</si>
  <si>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</si>
  <si>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</si>
  <si>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</si>
  <si>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</si>
  <si>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</si>
  <si>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</si>
  <si>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</si>
  <si>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</si>
  <si>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</si>
  <si>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</si>
  <si>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</si>
  <si>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</si>
  <si>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</si>
  <si>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</si>
  <si>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</si>
  <si>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</si>
  <si>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</si>
  <si>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</si>
  <si>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</si>
  <si>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</si>
  <si>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</si>
  <si>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</si>
  <si>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</si>
  <si>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</si>
  <si>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</si>
  <si>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</si>
  <si>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</si>
  <si>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</si>
  <si>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</si>
  <si>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</si>
  <si>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</si>
  <si>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</si>
  <si>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</si>
  <si>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</si>
  <si>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</si>
  <si>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</si>
  <si>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</si>
  <si>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</si>
  <si>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</si>
  <si>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</si>
  <si>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</si>
  <si>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</si>
  <si>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</si>
  <si>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</si>
  <si>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</si>
  <si>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</si>
  <si>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</si>
  <si>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</si>
  <si>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</si>
  <si>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</si>
  <si>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</si>
  <si>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</si>
  <si>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</si>
  <si>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</si>
  <si>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</si>
  <si>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</si>
  <si>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</si>
  <si>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</si>
  <si>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</si>
  <si>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</si>
  <si>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</si>
  <si>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</si>
  <si>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</si>
  <si>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</si>
  <si>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</si>
  <si>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</si>
  <si>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</si>
  <si>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</si>
  <si>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</si>
  <si>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</si>
  <si>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</si>
  <si>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</si>
  <si>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</si>
  <si>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</si>
  <si>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</si>
  <si>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</si>
  <si>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</si>
  <si>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</si>
  <si>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</si>
  <si>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</si>
  <si>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</si>
  <si>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</si>
  <si>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</si>
  <si>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</si>
  <si>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</si>
  <si>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</si>
  <si>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</si>
  <si>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</si>
  <si>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</si>
  <si>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</si>
  <si>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</si>
  <si>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</si>
  <si>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</si>
  <si>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</si>
  <si>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</si>
  <si>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</si>
  <si>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</si>
  <si>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</si>
  <si>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</si>
  <si>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</si>
  <si>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</si>
  <si>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</si>
  <si>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</si>
  <si>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</si>
  <si>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</si>
  <si>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</si>
  <si>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</si>
  <si>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</si>
  <si>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</si>
  <si>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</si>
  <si>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</si>
  <si>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</si>
  <si>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</si>
  <si>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</si>
  <si>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</si>
  <si>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</si>
  <si>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</si>
  <si>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</si>
  <si>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</si>
  <si>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</si>
  <si>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</si>
  <si>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</si>
  <si>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</si>
  <si>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</si>
  <si>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</si>
  <si>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</si>
  <si>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</si>
  <si>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</si>
  <si>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</si>
  <si>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</si>
  <si>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</si>
  <si>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</si>
  <si>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</si>
  <si>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</si>
  <si>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</si>
  <si>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</si>
  <si>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</si>
  <si>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</si>
  <si>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</si>
  <si>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</si>
  <si>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</si>
  <si>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</si>
  <si>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</si>
  <si>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</si>
  <si>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</si>
  <si>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</si>
  <si>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</si>
  <si>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</si>
  <si>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</si>
  <si>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</si>
  <si>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</si>
  <si>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</si>
  <si>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</si>
  <si>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</si>
  <si>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</si>
  <si>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</si>
  <si>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</si>
  <si>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</si>
  <si>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</si>
  <si>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</si>
  <si>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</si>
  <si>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</si>
  <si>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</si>
  <si>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</si>
  <si>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</si>
  <si>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</si>
  <si>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</si>
  <si>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</si>
  <si>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</si>
  <si>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</si>
  <si>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</si>
  <si>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</si>
  <si>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</si>
  <si>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</si>
  <si>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</si>
  <si>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</si>
  <si>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</si>
  <si>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</si>
  <si>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</si>
  <si>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</si>
  <si>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</si>
  <si>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</si>
  <si>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</si>
  <si>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</si>
  <si>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</si>
  <si>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</si>
  <si>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</si>
  <si>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</si>
  <si>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</si>
  <si>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</si>
  <si>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</si>
  <si>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</si>
  <si>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</si>
  <si>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</si>
  <si>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</si>
  <si>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</si>
  <si>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</si>
  <si>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</si>
  <si>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</si>
  <si>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</si>
  <si>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</si>
  <si>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</si>
  <si>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</si>
  <si>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</si>
  <si>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</si>
  <si>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</si>
  <si>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</si>
  <si>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</si>
  <si>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</si>
  <si>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</si>
  <si>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</si>
  <si>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</si>
  <si>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</si>
  <si>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</si>
  <si>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</si>
  <si>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</si>
  <si>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</si>
  <si>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</si>
  <si>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</si>
  <si>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</si>
  <si>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</si>
  <si>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</si>
  <si>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</si>
  <si>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</si>
  <si>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</si>
  <si>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</si>
  <si>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</si>
  <si>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</si>
  <si>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</si>
  <si>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</si>
  <si>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</si>
  <si>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</si>
  <si>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</si>
  <si>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</si>
  <si>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</si>
  <si>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</si>
  <si>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</si>
  <si>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</si>
  <si>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</si>
  <si>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</si>
  <si>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</si>
  <si>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</si>
  <si>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</si>
  <si>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</si>
  <si>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</si>
  <si>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</si>
  <si>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</si>
  <si>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</si>
  <si>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</si>
  <si>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</si>
  <si>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</si>
  <si>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</si>
  <si>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</si>
  <si>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</si>
  <si>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</si>
  <si>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</si>
  <si>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</si>
  <si>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</si>
  <si>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</si>
  <si>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</si>
  <si>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</si>
  <si>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</si>
  <si>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</si>
  <si>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</si>
  <si>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</si>
  <si>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</si>
  <si>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</si>
  <si>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</si>
  <si>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</si>
  <si>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</si>
  <si>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</si>
  <si>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</si>
  <si>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</si>
  <si>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</si>
  <si>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</si>
  <si>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</si>
  <si>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</si>
  <si>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</si>
  <si>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</si>
  <si>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</si>
  <si>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</si>
  <si>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</si>
  <si>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</si>
  <si>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</si>
  <si>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</si>
  <si>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</si>
  <si>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</si>
  <si>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</si>
  <si>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</si>
  <si>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</si>
  <si>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</si>
  <si>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</si>
  <si>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</si>
  <si>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</si>
  <si>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</si>
  <si>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</si>
  <si>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</si>
  <si>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</si>
  <si>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</si>
  <si>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</si>
  <si>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</si>
  <si>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</si>
  <si>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</si>
  <si>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</si>
  <si>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</si>
  <si>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</si>
  <si>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</si>
  <si>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</si>
  <si>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</si>
  <si>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</si>
  <si>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</si>
  <si>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</si>
  <si>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</si>
  <si>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</si>
  <si>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</si>
  <si>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</si>
  <si>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</si>
  <si>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</si>
  <si>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</si>
  <si>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</si>
  <si>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</si>
  <si>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</si>
  <si>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</si>
  <si>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</si>
  <si>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</si>
  <si>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</si>
  <si>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</si>
  <si>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</si>
  <si>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</si>
  <si>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</si>
  <si>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</si>
  <si>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</si>
  <si>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</si>
  <si>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</si>
  <si>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</si>
  <si>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</si>
  <si>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</si>
  <si>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</si>
  <si>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</si>
  <si>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</si>
  <si>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</si>
  <si>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</si>
  <si>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</si>
  <si>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</si>
  <si>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</si>
  <si>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</si>
  <si>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</si>
  <si>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</si>
  <si>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</si>
  <si>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</si>
  <si>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</si>
  <si>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</si>
  <si>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</si>
  <si>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</si>
  <si>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</si>
  <si>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</si>
  <si>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</si>
  <si>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</si>
  <si>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</si>
  <si>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</si>
  <si>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</si>
  <si>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</si>
  <si>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</si>
  <si>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</si>
  <si>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</si>
  <si>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</si>
  <si>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</si>
  <si>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</si>
  <si>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</si>
  <si>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</si>
  <si>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</si>
  <si>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</si>
  <si>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</si>
  <si>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</si>
  <si>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</si>
  <si>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</si>
  <si>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</si>
  <si>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</si>
  <si>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</si>
  <si>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</si>
  <si>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</si>
  <si>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</si>
  <si>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</si>
  <si>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</si>
  <si>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</si>
  <si>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</si>
  <si>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</si>
  <si>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</si>
  <si>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</si>
  <si>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</si>
  <si>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</si>
  <si>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</si>
  <si>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</si>
  <si>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</si>
  <si>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</si>
  <si>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</si>
  <si>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</si>
  <si>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</si>
  <si>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</si>
  <si>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</si>
  <si>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</si>
  <si>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</si>
  <si>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</si>
  <si>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</si>
  <si>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</si>
  <si>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</si>
  <si>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</si>
  <si>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</si>
  <si>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</si>
  <si>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</si>
  <si>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</si>
  <si>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</si>
  <si>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</si>
  <si>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</si>
  <si>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</si>
  <si>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</si>
  <si>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</si>
  <si>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</si>
  <si>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</si>
  <si>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</si>
  <si>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</si>
  <si>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</si>
  <si>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</si>
  <si>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</si>
  <si>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</si>
  <si>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</si>
  <si>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</si>
  <si>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</si>
  <si>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</si>
  <si>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</si>
  <si>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</si>
  <si>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</si>
  <si>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</si>
  <si>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</si>
  <si>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</si>
  <si>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</si>
  <si>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</si>
  <si>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</si>
  <si>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</si>
  <si>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</si>
  <si>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</si>
  <si>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</si>
  <si>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</si>
  <si>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</si>
  <si>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</si>
  <si>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</si>
  <si>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</si>
  <si>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</si>
  <si>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</si>
  <si>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</si>
  <si>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</si>
  <si>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</si>
  <si>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</si>
  <si>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</si>
  <si>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</si>
  <si>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</si>
  <si>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</si>
  <si>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</si>
  <si>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</si>
  <si>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</si>
  <si>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</si>
  <si>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</si>
  <si>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</si>
  <si>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</si>
  <si>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</si>
  <si>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</si>
  <si>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</si>
  <si>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</si>
  <si>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</si>
  <si>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</si>
  <si>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</si>
  <si>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</si>
  <si>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</si>
  <si>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</si>
  <si>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</si>
  <si>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</si>
  <si>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</si>
  <si>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</si>
  <si>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</si>
  <si>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</si>
  <si>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</si>
  <si>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</si>
  <si>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</si>
  <si>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</si>
  <si>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</si>
  <si>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</si>
  <si>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</si>
  <si>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</si>
  <si>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</si>
  <si>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</si>
  <si>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</si>
  <si>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</si>
  <si>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</si>
  <si>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</si>
  <si>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</si>
  <si>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</si>
  <si>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</si>
  <si>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</si>
  <si>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</si>
  <si>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</si>
  <si>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</si>
  <si>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</si>
  <si>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</si>
  <si>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</si>
  <si>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</si>
  <si>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</si>
  <si>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</si>
  <si>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</si>
  <si>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</si>
  <si>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</si>
  <si>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</si>
  <si>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</si>
  <si>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</si>
  <si>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</si>
  <si>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</si>
  <si>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</si>
  <si>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</si>
  <si>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</si>
  <si>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</si>
  <si>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</si>
  <si>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</si>
  <si>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</si>
  <si>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</si>
  <si>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</si>
  <si>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</si>
  <si>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</si>
  <si>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</si>
  <si>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</si>
  <si>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</si>
  <si>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</si>
  <si>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</si>
  <si>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</si>
  <si>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</si>
  <si>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</si>
  <si>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</si>
  <si>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</si>
  <si>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</si>
  <si>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</si>
  <si>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</si>
  <si>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</si>
  <si>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</si>
  <si>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</si>
  <si>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</si>
  <si>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</si>
  <si>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</si>
  <si>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</si>
  <si>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</si>
  <si>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</si>
  <si>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</si>
  <si>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</si>
  <si>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</si>
  <si>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</si>
  <si>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</si>
  <si>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</si>
  <si>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</si>
  <si>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</si>
  <si>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</si>
  <si>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</si>
  <si>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</si>
  <si>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</si>
  <si>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</si>
  <si>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</si>
  <si>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</si>
  <si>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</si>
  <si>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</si>
  <si>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</si>
  <si>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</si>
  <si>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</si>
  <si>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</si>
  <si>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</si>
  <si>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</si>
  <si>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</si>
  <si>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</si>
  <si>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</si>
  <si>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</si>
  <si>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</si>
  <si>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</si>
  <si>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</si>
  <si>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</si>
  <si>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</si>
  <si>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</si>
  <si>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</si>
  <si>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</si>
  <si>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</si>
  <si>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</si>
  <si>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</si>
  <si>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</si>
  <si>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</si>
  <si>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</si>
  <si>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</si>
  <si>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</si>
  <si>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</si>
  <si>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</si>
  <si>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</si>
  <si>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</si>
  <si>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</si>
  <si>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</si>
  <si>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</si>
  <si>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</si>
  <si>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</si>
  <si>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</si>
  <si>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</si>
  <si>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</si>
  <si>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</si>
  <si>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</si>
  <si>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</si>
  <si>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</si>
  <si>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</si>
  <si>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</si>
  <si>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</si>
  <si>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</si>
  <si>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</si>
  <si>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</si>
  <si>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</si>
  <si>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</si>
  <si>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</si>
  <si>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</si>
  <si>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</si>
  <si>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</si>
  <si>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</si>
  <si>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</si>
  <si>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</si>
  <si>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</si>
  <si>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</si>
  <si>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</si>
  <si>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</si>
  <si>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</si>
  <si>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</si>
  <si>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</si>
  <si>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</si>
  <si>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</si>
  <si>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</si>
  <si>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</si>
  <si>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</si>
  <si>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</si>
  <si>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</si>
  <si>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</si>
  <si>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</si>
  <si>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</si>
  <si>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</si>
  <si>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</si>
  <si>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</si>
  <si>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</si>
  <si>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</si>
  <si>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</si>
  <si>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</si>
  <si>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</si>
  <si>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</si>
  <si>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</si>
  <si>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</si>
  <si>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</si>
  <si>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</si>
  <si>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</si>
  <si>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</si>
  <si>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</si>
  <si>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</si>
  <si>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</si>
  <si>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</si>
  <si>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</si>
  <si>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</si>
  <si>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</si>
  <si>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</si>
  <si>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</si>
  <si>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</si>
  <si>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</si>
  <si>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</si>
  <si>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</si>
  <si>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</si>
  <si>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</si>
  <si>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</si>
  <si>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</si>
  <si>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</si>
  <si>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</si>
  <si>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</si>
  <si>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</si>
  <si>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</si>
  <si>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</si>
  <si>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</si>
  <si>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</si>
  <si>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</si>
  <si>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</si>
  <si>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</si>
  <si>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</si>
  <si>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</si>
  <si>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</si>
  <si>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</si>
  <si>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</si>
  <si>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</si>
  <si>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</si>
  <si>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</si>
  <si>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</si>
  <si>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</si>
  <si>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</si>
  <si>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</si>
  <si>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</si>
  <si>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</si>
  <si>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</si>
  <si>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</si>
  <si>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</si>
  <si>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</si>
  <si>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</si>
  <si>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</si>
  <si>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</si>
  <si>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</si>
  <si>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</si>
  <si>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</si>
  <si>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</si>
  <si>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</si>
  <si>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</si>
  <si>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</si>
  <si>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</si>
  <si>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</si>
  <si>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</si>
  <si>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</si>
  <si>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</si>
  <si>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</si>
  <si>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</si>
  <si>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</si>
  <si>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</si>
  <si>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</si>
  <si>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</si>
  <si>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</si>
  <si>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</si>
  <si>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</si>
  <si>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</si>
  <si>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</si>
  <si>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</si>
  <si>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</si>
  <si>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</si>
  <si>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</si>
  <si>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</si>
  <si>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</si>
  <si>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</si>
  <si>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</si>
  <si>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</si>
  <si>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</si>
  <si>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</si>
  <si>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</si>
  <si>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</si>
  <si>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</si>
  <si>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</si>
  <si>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</si>
  <si>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</si>
  <si>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</si>
  <si>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</si>
  <si>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</si>
  <si>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</si>
  <si>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</si>
  <si>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</si>
  <si>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</si>
  <si>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</si>
  <si>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</si>
  <si>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</si>
  <si>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</si>
  <si>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</si>
  <si>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</si>
  <si>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</si>
  <si>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</si>
  <si>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</si>
  <si>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</si>
  <si>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</si>
  <si>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</si>
  <si>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</si>
  <si>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</si>
  <si>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</si>
  <si>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</si>
  <si>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</si>
  <si>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</si>
  <si>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</si>
  <si>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</si>
  <si>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</si>
  <si>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</si>
  <si>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</si>
  <si>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</si>
  <si>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</si>
  <si>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</si>
  <si>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</si>
  <si>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</si>
  <si>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</si>
  <si>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</si>
  <si>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</si>
  <si>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</si>
  <si>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</si>
  <si>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</si>
  <si>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</si>
  <si>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</si>
  <si>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</si>
  <si>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</si>
  <si>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</si>
  <si>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</si>
  <si>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</si>
  <si>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</si>
  <si>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</si>
  <si>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</si>
  <si>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</si>
  <si>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</si>
  <si>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</si>
  <si>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</si>
  <si>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</si>
  <si>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</si>
  <si>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</si>
  <si>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</si>
  <si>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</si>
  <si>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</si>
  <si>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</si>
  <si>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</si>
  <si>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</si>
  <si>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</si>
  <si>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</si>
  <si>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</si>
  <si>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</si>
  <si>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</si>
  <si>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</si>
  <si>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</si>
  <si>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</si>
  <si>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</si>
  <si>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</si>
  <si>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</si>
  <si>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</si>
  <si>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</si>
  <si>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</si>
  <si>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</si>
  <si>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</si>
  <si>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</si>
  <si>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</si>
  <si>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</si>
  <si>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</si>
  <si>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</si>
  <si>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</si>
  <si>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</si>
  <si>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</si>
  <si>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</si>
  <si>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</si>
  <si>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</si>
  <si>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</si>
  <si>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</si>
  <si>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</si>
  <si>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</si>
  <si>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</si>
  <si>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</si>
  <si>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</si>
  <si>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</si>
  <si>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</si>
  <si>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</si>
  <si>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</si>
  <si>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</si>
  <si>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</si>
  <si>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</si>
  <si>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</si>
  <si>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</si>
  <si>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</si>
  <si>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</si>
  <si>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</si>
  <si>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</si>
  <si>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</si>
  <si>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</si>
  <si>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</si>
  <si>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</si>
  <si>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</si>
  <si>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</si>
  <si>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</si>
  <si>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</si>
  <si>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</si>
  <si>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</si>
  <si>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</si>
  <si>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</si>
  <si>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</si>
  <si>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</si>
  <si>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</si>
  <si>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</si>
  <si>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</si>
  <si>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</si>
  <si>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</si>
  <si>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</si>
  <si>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</si>
  <si>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</si>
  <si>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</si>
  <si>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</si>
  <si>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</si>
  <si>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</si>
  <si>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</si>
  <si>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</si>
  <si>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</si>
  <si>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</si>
  <si>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</si>
  <si>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</si>
  <si>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</si>
  <si>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</si>
  <si>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</si>
  <si>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</si>
  <si>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</si>
  <si>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</si>
  <si>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</si>
  <si>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</si>
  <si>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</si>
  <si>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</si>
  <si>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</si>
  <si>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</si>
  <si>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</si>
  <si>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</si>
  <si>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</si>
  <si>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</si>
  <si>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</si>
  <si>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</si>
  <si>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</si>
  <si>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</si>
  <si>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</si>
  <si>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</si>
  <si>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</si>
  <si>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</si>
  <si>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</si>
  <si>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</si>
  <si>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</si>
  <si>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</si>
  <si>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</si>
  <si>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</si>
  <si>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</si>
  <si>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</si>
  <si>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</si>
  <si>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</si>
  <si>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</si>
  <si>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</si>
  <si>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</si>
  <si>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</si>
  <si>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</si>
  <si>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</si>
  <si>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</si>
  <si>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</si>
  <si>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</si>
  <si>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</si>
  <si>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</si>
  <si>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</si>
  <si>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</si>
  <si>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</si>
  <si>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</si>
  <si>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</si>
  <si>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</si>
  <si>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</si>
  <si>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</si>
  <si>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</si>
  <si>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</si>
  <si>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</si>
  <si>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</si>
  <si>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</si>
  <si>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</si>
  <si>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</si>
  <si>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</si>
  <si>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</si>
  <si>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</si>
  <si>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</si>
  <si>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</si>
  <si>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</si>
  <si>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</si>
  <si>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</si>
  <si>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</si>
  <si>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</si>
  <si>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</si>
  <si>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</si>
  <si>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</si>
  <si>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</si>
  <si>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</si>
  <si>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</si>
  <si>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</si>
  <si>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</si>
  <si>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</si>
  <si>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</si>
  <si>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</si>
  <si>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</si>
  <si>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</si>
  <si>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</si>
  <si>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</si>
  <si>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</si>
  <si>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</si>
  <si>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</si>
  <si>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</si>
  <si>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</si>
  <si>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</si>
  <si>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</si>
  <si>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</si>
  <si>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</si>
  <si>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</si>
  <si>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</si>
  <si>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</si>
  <si>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</si>
  <si>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</si>
  <si>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</si>
  <si>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</si>
  <si>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</si>
  <si>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</si>
  <si>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</si>
  <si>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</si>
  <si>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</si>
  <si>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</si>
  <si>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</si>
  <si>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</si>
  <si>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</si>
  <si>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</si>
  <si>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</si>
  <si>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</si>
  <si>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</si>
  <si>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</si>
  <si>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</si>
  <si>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</si>
  <si>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</si>
  <si>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</si>
  <si>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</si>
  <si>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</si>
  <si>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</si>
  <si>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</si>
  <si>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</si>
  <si>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</si>
  <si>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</si>
  <si>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</si>
  <si>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</si>
  <si>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</si>
  <si>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</si>
  <si>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</si>
  <si>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</si>
  <si>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</si>
  <si>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</si>
  <si>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</si>
  <si>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</si>
  <si>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</si>
  <si>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</si>
  <si>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</si>
  <si>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</si>
  <si>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</si>
  <si>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</si>
  <si>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</si>
  <si>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</si>
  <si>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</si>
  <si>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</si>
  <si>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</si>
  <si>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</si>
  <si>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</si>
  <si>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</si>
  <si>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</si>
  <si>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</si>
  <si>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</si>
  <si>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</si>
  <si>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</si>
  <si>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</si>
  <si>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</si>
  <si>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</si>
  <si>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</si>
  <si>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</si>
  <si>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</si>
  <si>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</si>
  <si>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</si>
  <si>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</si>
  <si>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</si>
  <si>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</si>
  <si>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</si>
  <si>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</si>
  <si>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</si>
  <si>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</si>
  <si>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</si>
  <si>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</si>
  <si>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</si>
  <si>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</si>
  <si>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</si>
  <si>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</si>
  <si>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</si>
  <si>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</si>
  <si>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</si>
  <si>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</si>
  <si>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</si>
  <si>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</si>
  <si>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</si>
  <si>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</si>
  <si>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</si>
  <si>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</si>
  <si>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</si>
  <si>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</si>
  <si>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</si>
  <si>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</si>
  <si>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</si>
  <si>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</si>
  <si>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</si>
  <si>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</si>
  <si>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</si>
  <si>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</si>
  <si>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</si>
  <si>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</si>
  <si>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</si>
  <si>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</si>
  <si>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</si>
  <si>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</si>
  <si>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</si>
  <si>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</si>
  <si>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</si>
  <si>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</si>
  <si>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</si>
  <si>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</si>
  <si>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</si>
  <si>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</si>
  <si>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</si>
  <si>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</si>
  <si>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</si>
  <si>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</si>
  <si>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</si>
  <si>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</si>
  <si>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</si>
  <si>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</si>
  <si>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</si>
  <si>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</si>
  <si>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</si>
  <si>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</si>
  <si>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</si>
  <si>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</si>
  <si>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</si>
  <si>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</si>
  <si>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</si>
  <si>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</si>
  <si>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</si>
  <si>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</si>
  <si>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</si>
  <si>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</si>
  <si>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</si>
  <si>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</si>
  <si>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</si>
  <si>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</si>
  <si>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</si>
  <si>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</si>
  <si>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</si>
  <si>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</si>
  <si>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</si>
  <si>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</si>
  <si>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</si>
  <si>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</si>
  <si>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</si>
  <si>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</si>
  <si>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</si>
  <si>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</si>
  <si>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</si>
  <si>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</si>
  <si>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</si>
  <si>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</si>
  <si>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</si>
  <si>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</si>
  <si>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</si>
  <si>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</si>
  <si>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</si>
  <si>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</si>
  <si>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</si>
  <si>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</si>
  <si>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</si>
  <si>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</si>
  <si>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</si>
  <si>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</si>
  <si>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</si>
  <si>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</si>
  <si>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</si>
  <si>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</si>
  <si>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</si>
  <si>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</si>
  <si>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</si>
  <si>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</si>
  <si>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</si>
  <si>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</si>
  <si>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</si>
  <si>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</si>
  <si>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</si>
  <si>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</si>
  <si>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</si>
  <si>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</si>
  <si>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</si>
  <si>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</si>
  <si>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</si>
  <si>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</si>
  <si>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</si>
  <si>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</si>
  <si>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</si>
  <si>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</si>
  <si>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</si>
  <si>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</si>
  <si>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</si>
  <si>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</si>
  <si>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</si>
  <si>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</si>
  <si>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</si>
  <si>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</si>
  <si>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</si>
  <si>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</si>
  <si>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</si>
  <si>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</si>
  <si>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</si>
  <si>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</si>
  <si>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</si>
  <si>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</si>
  <si>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</si>
  <si>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</si>
  <si>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</si>
  <si>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</si>
  <si>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</si>
  <si>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</si>
  <si>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</si>
  <si>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</si>
  <si>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</si>
  <si>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</si>
  <si>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</si>
  <si>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</si>
  <si>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</si>
  <si>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</si>
  <si>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</si>
  <si>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</si>
  <si>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</si>
  <si>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</si>
  <si>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</si>
  <si>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</si>
  <si>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</si>
  <si>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</si>
  <si>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</si>
  <si>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</si>
  <si>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</si>
  <si>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</si>
  <si>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</si>
  <si>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</si>
  <si>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</si>
  <si>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</si>
  <si>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</si>
  <si>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</si>
  <si>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</si>
  <si>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</si>
  <si>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</si>
  <si>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</si>
  <si>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</si>
  <si>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</si>
  <si>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</si>
  <si>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</si>
  <si>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</si>
  <si>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</si>
  <si>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</si>
  <si>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</si>
  <si>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</si>
  <si>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</si>
  <si>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</si>
  <si>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</si>
  <si>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</si>
  <si>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</si>
  <si>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</si>
  <si>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</si>
  <si>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</si>
  <si>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</si>
  <si>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</si>
  <si>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</si>
  <si>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</si>
  <si>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</si>
  <si>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</si>
  <si>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</si>
  <si>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</si>
  <si>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</si>
  <si>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</si>
  <si>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</si>
  <si>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</si>
  <si>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</si>
  <si>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</si>
  <si>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</si>
  <si>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</si>
  <si>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</si>
  <si>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</si>
  <si>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</si>
  <si>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</si>
  <si>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</si>
  <si>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</si>
  <si>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</si>
  <si>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</si>
  <si>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</si>
  <si>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</si>
  <si>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</si>
  <si>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</si>
  <si>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</si>
  <si>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</si>
  <si>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</si>
  <si>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</si>
  <si>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</si>
  <si>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</si>
  <si>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</si>
  <si>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</si>
  <si>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</si>
  <si>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</si>
  <si>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</si>
  <si>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</si>
  <si>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</si>
  <si>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</si>
  <si>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</si>
  <si>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</si>
  <si>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</si>
  <si>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</si>
  <si>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</si>
  <si>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</si>
  <si>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</si>
  <si>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</si>
  <si>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</si>
  <si>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</si>
  <si>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</si>
  <si>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</si>
  <si>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</si>
  <si>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</si>
  <si>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</si>
  <si>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</si>
  <si>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</si>
  <si>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</si>
  <si>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</si>
  <si>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</si>
  <si>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</si>
  <si>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</si>
  <si>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</si>
  <si>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</si>
  <si>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</si>
  <si>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</si>
  <si>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</si>
  <si>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</si>
  <si>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</si>
  <si>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</si>
  <si>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</si>
  <si>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</si>
  <si>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</si>
  <si>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</si>
  <si>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</si>
  <si>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</si>
  <si>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</si>
  <si>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</si>
  <si>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</si>
  <si>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</si>
  <si>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</si>
  <si>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</si>
  <si>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</si>
  <si>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</si>
  <si>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</si>
  <si>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</si>
  <si>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</si>
  <si>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</si>
  <si>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</si>
  <si>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</si>
  <si>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</si>
  <si>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</si>
  <si>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</si>
  <si>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</si>
  <si>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</si>
  <si>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</si>
  <si>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</si>
  <si>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</si>
  <si>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</si>
  <si>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</si>
  <si>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</si>
  <si>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</si>
  <si>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</si>
  <si>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</si>
  <si>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</si>
  <si>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</si>
  <si>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</si>
  <si>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</si>
  <si>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</si>
  <si>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</si>
  <si>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</si>
  <si>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</si>
  <si>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</si>
  <si>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</si>
  <si>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</si>
  <si>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</si>
  <si>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</si>
  <si>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</si>
  <si>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</si>
  <si>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</si>
  <si>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</si>
  <si>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</si>
  <si>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</si>
  <si>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</si>
  <si>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</si>
  <si>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</si>
  <si>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</si>
  <si>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</si>
  <si>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</si>
  <si>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</si>
  <si>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</si>
  <si>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</si>
  <si>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</si>
  <si>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</si>
  <si>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</si>
  <si>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</si>
  <si>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</si>
  <si>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</si>
  <si>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</si>
  <si>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</si>
  <si>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</si>
  <si>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</si>
  <si>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</si>
  <si>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</si>
  <si>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</si>
  <si>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</si>
  <si>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</si>
  <si>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</si>
  <si>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</si>
  <si>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</si>
  <si>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</si>
  <si>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</si>
  <si>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</si>
  <si>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</si>
  <si>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</si>
  <si>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</si>
  <si>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</si>
  <si>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</si>
  <si>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</si>
  <si>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</si>
  <si>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</si>
  <si>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</si>
  <si>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</si>
  <si>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</si>
  <si>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</si>
  <si>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</si>
  <si>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</si>
  <si>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</si>
  <si>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</si>
  <si>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</si>
  <si>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</si>
  <si>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</si>
  <si>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</si>
  <si>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</si>
  <si>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</si>
  <si>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</si>
  <si>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</si>
  <si>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</si>
  <si>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</si>
  <si>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</si>
  <si>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</si>
  <si>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</si>
  <si>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</si>
  <si>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</si>
  <si>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</si>
  <si>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</si>
  <si>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</si>
  <si>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</si>
  <si>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</si>
  <si>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</si>
  <si>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</si>
  <si>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</si>
  <si>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</si>
  <si>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</si>
  <si>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</si>
  <si>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</si>
  <si>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</si>
  <si>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</si>
  <si>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</si>
  <si>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</si>
  <si>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</si>
  <si>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</si>
  <si>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</si>
  <si>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</si>
  <si>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</si>
  <si>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</si>
  <si>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</si>
  <si>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</si>
  <si>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</si>
  <si>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</si>
  <si>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</si>
  <si>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</si>
  <si>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</si>
  <si>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</si>
  <si>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</si>
  <si>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</si>
  <si>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</si>
  <si>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</si>
  <si>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</si>
  <si>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</si>
  <si>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</si>
  <si>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</si>
  <si>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</si>
  <si>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</si>
  <si>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</si>
  <si>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</si>
  <si>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</si>
  <si>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</si>
  <si>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</si>
  <si>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</si>
  <si>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</si>
  <si>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</si>
  <si>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</si>
  <si>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</si>
  <si>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</si>
  <si>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</si>
  <si>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</si>
  <si>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</si>
  <si>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</si>
  <si>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</si>
  <si>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</si>
  <si>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</si>
  <si>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</si>
  <si>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</si>
  <si>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</si>
  <si>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</si>
  <si>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</si>
  <si>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</si>
  <si>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</si>
  <si>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</si>
  <si>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</si>
  <si>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</si>
  <si>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</si>
  <si>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</si>
  <si>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</si>
  <si>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</si>
  <si>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</si>
  <si>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</si>
  <si>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</si>
  <si>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</si>
  <si>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</si>
  <si>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</si>
  <si>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</si>
  <si>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</si>
  <si>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</si>
  <si>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</si>
  <si>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</si>
  <si>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</si>
  <si>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</si>
  <si>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</si>
  <si>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</si>
  <si>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</si>
  <si>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</si>
  <si>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</si>
  <si>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</si>
  <si>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</si>
  <si>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</si>
  <si>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</si>
  <si>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</si>
  <si>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</si>
  <si>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</si>
  <si>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</si>
  <si>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</si>
  <si>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</si>
  <si>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</si>
  <si>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</si>
  <si>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</si>
  <si>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</si>
  <si>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</si>
  <si>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</si>
  <si>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</si>
  <si>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</si>
  <si>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</si>
  <si>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</si>
  <si>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</si>
  <si>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</si>
  <si>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</si>
  <si>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</si>
  <si>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</si>
  <si>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</si>
  <si>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</si>
  <si>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</si>
  <si>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</si>
  <si>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</si>
  <si>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</si>
  <si>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</si>
  <si>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</si>
  <si>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</si>
  <si>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</si>
  <si>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</si>
  <si>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</si>
  <si>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</si>
  <si>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</si>
  <si>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</si>
  <si>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</si>
  <si>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</si>
  <si>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</si>
  <si>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</si>
  <si>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</si>
  <si>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</si>
  <si>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</si>
  <si>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</si>
  <si>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</si>
  <si>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</si>
  <si>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</si>
  <si>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</si>
  <si>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</si>
  <si>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</si>
  <si>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</si>
  <si>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</si>
  <si>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</si>
  <si>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</si>
  <si>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</si>
  <si>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</si>
  <si>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</si>
  <si>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</si>
  <si>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</si>
  <si>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</si>
  <si>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</si>
  <si>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</si>
  <si>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</si>
  <si>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</si>
  <si>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</si>
  <si>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</si>
  <si>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</si>
  <si>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</si>
  <si>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</si>
  <si>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</si>
  <si>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</si>
  <si>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</si>
  <si>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</si>
  <si>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</si>
  <si>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</si>
  <si>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</si>
  <si>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</si>
  <si>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</si>
  <si>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</si>
  <si>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</si>
  <si>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</si>
  <si>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</si>
  <si>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</si>
  <si>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</si>
  <si>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</si>
  <si>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</si>
  <si>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</si>
  <si>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</si>
  <si>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</si>
  <si>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</si>
  <si>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</si>
  <si>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</si>
  <si>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</si>
  <si>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</si>
  <si>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</si>
  <si>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</si>
  <si>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</si>
  <si>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</si>
  <si>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</si>
  <si>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</si>
  <si>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</si>
  <si>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</si>
  <si>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</si>
  <si>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</si>
  <si>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</si>
  <si>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</si>
  <si>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</si>
  <si>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</si>
  <si>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</si>
  <si>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</si>
  <si>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</si>
  <si>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</si>
  <si>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</si>
  <si>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</si>
  <si>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</si>
  <si>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</si>
  <si>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</si>
  <si>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</si>
  <si>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</si>
  <si>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</si>
  <si>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</si>
  <si>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</si>
  <si>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</si>
  <si>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</si>
  <si>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</si>
  <si>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</si>
  <si>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</si>
  <si>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</si>
  <si>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</si>
  <si>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</si>
  <si>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</si>
  <si>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</si>
  <si>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</si>
  <si>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</si>
  <si>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</si>
  <si>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</si>
  <si>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</si>
  <si>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</si>
  <si>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</si>
  <si>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</si>
  <si>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</si>
  <si>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</si>
  <si>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</si>
  <si>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</si>
  <si>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</si>
  <si>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</si>
  <si>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</si>
  <si>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</si>
  <si>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</si>
  <si>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</si>
  <si>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</si>
  <si>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</si>
  <si>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</si>
  <si>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</si>
  <si>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</si>
  <si>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</si>
  <si>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</si>
  <si>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</si>
  <si>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</si>
  <si>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</si>
  <si>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</si>
  <si>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</si>
  <si>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</si>
  <si>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</si>
  <si>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</si>
  <si>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</si>
  <si>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</si>
  <si>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</si>
  <si>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</si>
  <si>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</si>
  <si>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</si>
  <si>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</si>
  <si>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</si>
  <si>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</si>
  <si>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</si>
  <si>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</si>
  <si>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</si>
  <si>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</si>
  <si>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</si>
  <si>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</si>
  <si>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</si>
  <si>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</si>
  <si>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</si>
  <si>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</si>
  <si>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</si>
  <si>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</si>
  <si>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</si>
  <si>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</si>
  <si>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</si>
  <si>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</si>
  <si>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</si>
  <si>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</si>
  <si>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</si>
  <si>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</si>
  <si>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</si>
  <si>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</si>
  <si>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</si>
  <si>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</si>
  <si>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</si>
  <si>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</si>
  <si>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</si>
  <si>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</si>
  <si>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</si>
  <si>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</si>
  <si>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</si>
  <si>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</si>
  <si>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</si>
  <si>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</si>
  <si>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</si>
  <si>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</si>
  <si>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</si>
  <si>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</si>
  <si>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</si>
  <si>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</si>
  <si>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</si>
  <si>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</si>
  <si>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</si>
  <si>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</si>
  <si>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</si>
  <si>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</si>
  <si>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</si>
  <si>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</si>
  <si>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</si>
  <si>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</si>
  <si>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</si>
  <si>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</si>
  <si>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</si>
  <si>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</si>
  <si>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</si>
  <si>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</si>
  <si>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</si>
  <si>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</si>
  <si>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</si>
  <si>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</si>
  <si>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</si>
  <si>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</si>
  <si>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</si>
  <si>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</si>
  <si>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</si>
  <si>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</si>
  <si>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</si>
  <si>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</si>
  <si>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</si>
  <si>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</si>
  <si>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</si>
  <si>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</si>
  <si>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</si>
  <si>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</si>
  <si>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</si>
  <si>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</si>
  <si>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</si>
  <si>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</si>
  <si>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</si>
  <si>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</si>
  <si>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</si>
  <si>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</si>
  <si>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</si>
  <si>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</si>
  <si>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</si>
  <si>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</si>
  <si>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</si>
  <si>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</si>
  <si>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</si>
  <si>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</si>
  <si>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</si>
  <si>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</si>
  <si>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</si>
  <si>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</si>
  <si>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</si>
  <si>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</si>
  <si>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</si>
  <si>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</si>
  <si>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</si>
  <si>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</si>
  <si>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</si>
  <si>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</si>
  <si>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</si>
  <si>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</si>
  <si>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</si>
  <si>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</si>
  <si>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</si>
  <si>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</si>
  <si>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</si>
  <si>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</si>
  <si>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</si>
  <si>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</si>
  <si>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</si>
  <si>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</si>
  <si>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</si>
  <si>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</si>
  <si>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</si>
  <si>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</si>
  <si>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</si>
  <si>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</si>
  <si>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</si>
  <si>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</si>
  <si>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</si>
  <si>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</si>
  <si>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</si>
  <si>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</si>
  <si>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</si>
  <si>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</si>
  <si>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</si>
  <si>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</si>
  <si>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</si>
  <si>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</si>
  <si>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</si>
  <si>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</si>
  <si>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</si>
  <si>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</si>
  <si>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</si>
  <si>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</si>
  <si>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</si>
  <si>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</si>
  <si>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</si>
  <si>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</si>
  <si>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</si>
  <si>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</si>
  <si>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</si>
  <si>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</si>
  <si>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</si>
  <si>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</si>
  <si>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</si>
  <si>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</si>
  <si>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</si>
  <si>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</si>
  <si>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</si>
  <si>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</si>
  <si>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</si>
  <si>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</si>
  <si>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</si>
  <si>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</si>
  <si>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</si>
  <si>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</si>
  <si>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</si>
  <si>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</si>
  <si>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</si>
  <si>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</si>
  <si>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</si>
  <si>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</si>
  <si>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</si>
  <si>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</si>
  <si>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</si>
  <si>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</si>
  <si>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</si>
  <si>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</si>
  <si>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</si>
  <si>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</si>
  <si>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</si>
  <si>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</si>
  <si>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</si>
  <si>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</si>
  <si>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</si>
  <si>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</si>
  <si>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</si>
  <si>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</si>
  <si>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</si>
  <si>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</si>
  <si>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</si>
  <si>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</si>
  <si>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</si>
  <si>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</si>
  <si>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</si>
  <si>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</si>
  <si>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</si>
  <si>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</si>
  <si>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</si>
  <si>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</si>
  <si>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</si>
  <si>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</si>
  <si>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</si>
  <si>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</si>
  <si>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</si>
  <si>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</si>
  <si>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</si>
  <si>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</si>
  <si>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</si>
  <si>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</si>
  <si>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</si>
  <si>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</si>
  <si>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</si>
  <si>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</si>
  <si>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</si>
  <si>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</si>
  <si>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</si>
  <si>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</si>
  <si>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</si>
  <si>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</si>
  <si>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</si>
  <si>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</si>
  <si>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</si>
  <si>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</si>
  <si>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</si>
  <si>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</si>
  <si>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</si>
  <si>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</si>
  <si>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</si>
  <si>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</si>
  <si>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</si>
  <si>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</si>
  <si>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</si>
  <si>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</si>
  <si>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</si>
  <si>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</si>
  <si>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</si>
  <si>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</si>
  <si>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</si>
  <si>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</si>
  <si>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</si>
  <si>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</si>
  <si>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</si>
  <si>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</si>
  <si>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</si>
  <si>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</si>
  <si>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</si>
  <si>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</si>
  <si>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</si>
  <si>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</si>
  <si>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</si>
  <si>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</si>
  <si>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</si>
  <si>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</si>
  <si>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</si>
  <si>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</si>
  <si>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</si>
  <si>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</si>
  <si>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</si>
  <si>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</si>
  <si>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</si>
  <si>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</si>
  <si>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</si>
  <si>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</si>
  <si>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</si>
  <si>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</si>
  <si>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</si>
  <si>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</si>
  <si>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</si>
  <si>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</si>
  <si>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</si>
  <si>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</si>
  <si>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</si>
  <si>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</si>
  <si>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</si>
  <si>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</si>
  <si>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</si>
  <si>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</si>
  <si>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</si>
  <si>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</si>
  <si>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</si>
  <si>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</si>
  <si>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</si>
  <si>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</si>
  <si>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</si>
  <si>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</si>
  <si>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</si>
  <si>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</si>
  <si>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</si>
  <si>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</si>
  <si>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</si>
  <si>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</si>
  <si>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</si>
  <si>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</si>
  <si>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</si>
  <si>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</si>
  <si>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</si>
  <si>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</si>
  <si>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</si>
  <si>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</si>
  <si>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</si>
  <si>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</si>
  <si>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</si>
  <si>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</si>
  <si>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</si>
  <si>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</si>
  <si>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</si>
  <si>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</si>
  <si>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</si>
  <si>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</si>
  <si>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</si>
  <si>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</si>
  <si>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</si>
  <si>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</si>
  <si>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</si>
  <si>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</si>
  <si>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</si>
  <si>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</si>
  <si>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</si>
  <si>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</si>
  <si>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</si>
  <si>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</si>
  <si>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</si>
  <si>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</si>
  <si>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</si>
  <si>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</si>
  <si>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</si>
  <si>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</si>
  <si>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</si>
  <si>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</si>
  <si>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</si>
  <si>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</si>
  <si>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</si>
  <si>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</si>
  <si>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</si>
  <si>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</si>
  <si>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</si>
  <si>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</si>
  <si>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</si>
  <si>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</si>
  <si>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</si>
  <si>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</si>
  <si>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</si>
  <si>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</si>
  <si>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</si>
  <si>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</si>
  <si>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</si>
  <si>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</si>
  <si>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</si>
  <si>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</si>
  <si>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</si>
  <si>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</si>
  <si>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</si>
  <si>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</si>
  <si>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</si>
  <si>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</si>
  <si>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</si>
  <si>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</si>
  <si>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</si>
  <si>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</si>
  <si>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</si>
  <si>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</si>
  <si>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</si>
  <si>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</si>
  <si>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</si>
  <si>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</si>
  <si>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</si>
  <si>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</si>
  <si>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</si>
  <si>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</si>
  <si>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</si>
  <si>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</si>
  <si>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</si>
  <si>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</si>
  <si>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</si>
  <si>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</si>
  <si>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</si>
  <si>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</si>
  <si>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</si>
  <si>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</si>
  <si>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</si>
  <si>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</si>
  <si>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</si>
  <si>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</si>
  <si>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</si>
  <si>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</si>
  <si>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</si>
  <si>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</si>
  <si>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</si>
  <si>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</si>
  <si>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</si>
  <si>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</si>
  <si>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</si>
  <si>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</si>
  <si>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</si>
  <si>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</si>
  <si>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</si>
  <si>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</si>
  <si>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</si>
  <si>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</si>
  <si>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</si>
  <si>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</si>
  <si>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</si>
  <si>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</si>
  <si>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</si>
  <si>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</si>
  <si>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</si>
  <si>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</si>
  <si>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</si>
  <si>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</si>
  <si>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</si>
  <si>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</si>
  <si>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</si>
  <si>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</si>
  <si>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</si>
  <si>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</si>
  <si>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</si>
  <si>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</si>
  <si>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</si>
  <si>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</si>
  <si>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</si>
  <si>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</si>
  <si>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</si>
  <si>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</si>
  <si>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</si>
  <si>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</si>
  <si>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</si>
  <si>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</si>
  <si>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</si>
  <si>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</si>
  <si>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</si>
  <si>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</si>
  <si>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</si>
  <si>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</si>
  <si>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</si>
  <si>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</si>
  <si>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</si>
  <si>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</si>
  <si>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</si>
  <si>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</si>
  <si>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</si>
  <si>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</si>
  <si>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</si>
  <si>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</si>
  <si>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</si>
  <si>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</si>
  <si>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</si>
  <si>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</si>
  <si>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</si>
  <si>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</si>
  <si>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</si>
  <si>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</si>
  <si>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</si>
  <si>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</si>
  <si>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</si>
  <si>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</si>
  <si>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</si>
  <si>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</si>
  <si>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</si>
  <si>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</si>
  <si>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</si>
  <si>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</si>
  <si>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</si>
  <si>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</si>
  <si>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</si>
  <si>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</si>
  <si>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</si>
  <si>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</si>
  <si>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</si>
  <si>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</si>
  <si>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</si>
  <si>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</si>
  <si>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</si>
  <si>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</si>
  <si>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</si>
  <si>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</si>
  <si>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</si>
  <si>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</si>
  <si>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</si>
  <si>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</si>
  <si>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</si>
  <si>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</si>
  <si>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</si>
  <si>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</si>
  <si>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</si>
  <si>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</si>
  <si>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</si>
  <si>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</si>
  <si>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</si>
  <si>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</si>
  <si>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</si>
  <si>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</si>
  <si>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</si>
  <si>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</si>
  <si>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</si>
  <si>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</si>
  <si>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</si>
  <si>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</si>
  <si>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</si>
  <si>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</si>
  <si>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</si>
  <si>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</si>
  <si>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</si>
  <si>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</si>
  <si>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</si>
  <si>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</si>
  <si>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</si>
  <si>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</si>
  <si>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</si>
  <si>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</si>
  <si>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</si>
  <si>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</si>
  <si>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</si>
  <si>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</si>
  <si>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</si>
  <si>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</si>
  <si>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</si>
  <si>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</si>
  <si>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</si>
  <si>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</si>
  <si>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</si>
  <si>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</si>
  <si>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</si>
  <si>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</si>
  <si>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</si>
  <si>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</si>
  <si>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</si>
  <si>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</si>
  <si>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</si>
  <si>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</si>
  <si>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</si>
  <si>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</si>
  <si>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</si>
  <si>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</si>
  <si>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</si>
  <si>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</si>
  <si>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</si>
  <si>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</si>
  <si>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</si>
  <si>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</si>
  <si>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</si>
  <si>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</si>
  <si>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</si>
  <si>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</si>
  <si>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</si>
  <si>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</si>
  <si>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</si>
  <si>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</si>
  <si>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</si>
  <si>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</si>
  <si>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</si>
  <si>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</si>
  <si>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</si>
  <si>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</si>
  <si>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</si>
  <si>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</si>
  <si>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</si>
  <si>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</si>
  <si>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</si>
  <si>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</si>
  <si>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</si>
  <si>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</si>
  <si>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</si>
  <si>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</si>
  <si>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</si>
  <si>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</si>
  <si>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</si>
  <si>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</si>
  <si>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</si>
  <si>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</si>
  <si>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</si>
  <si>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</si>
  <si>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</si>
  <si>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</si>
  <si>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</si>
  <si>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</si>
  <si>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</si>
  <si>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</si>
  <si>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</si>
  <si>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</si>
  <si>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</si>
  <si>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</si>
  <si>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</si>
  <si>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</si>
  <si>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</si>
  <si>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</si>
  <si>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</si>
  <si>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</si>
  <si>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</si>
  <si>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</si>
  <si>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</si>
  <si>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</si>
  <si>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</si>
  <si>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</si>
  <si>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</si>
  <si>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</si>
  <si>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</si>
  <si>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</si>
  <si>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</si>
  <si>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</si>
  <si>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</si>
  <si>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</si>
  <si>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</si>
  <si>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</si>
  <si>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</si>
  <si>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</si>
  <si>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</si>
  <si>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</si>
  <si>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</si>
  <si>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</si>
  <si>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</si>
  <si>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</si>
  <si>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</si>
  <si>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</si>
  <si>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</si>
  <si>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</si>
  <si>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</si>
  <si>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</si>
  <si>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</si>
  <si>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</si>
  <si>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</si>
  <si>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</si>
  <si>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</si>
  <si>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</si>
  <si>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</si>
  <si>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</si>
  <si>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</si>
  <si>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</si>
  <si>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</si>
  <si>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</si>
  <si>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</si>
  <si>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</si>
  <si>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</si>
  <si>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</si>
  <si>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</si>
  <si>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</si>
  <si>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</si>
  <si>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</si>
  <si>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</si>
  <si>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</si>
  <si>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</si>
  <si>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</si>
  <si>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</si>
  <si>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</si>
  <si>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</si>
  <si>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</si>
  <si>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</si>
  <si>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</si>
  <si>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</si>
  <si>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</si>
  <si>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</si>
  <si>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</si>
  <si>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</si>
  <si>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</si>
  <si>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</si>
  <si>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</si>
  <si>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</si>
  <si>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</si>
  <si>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</si>
  <si>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</si>
  <si>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</si>
  <si>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</si>
  <si>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</si>
  <si>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</si>
  <si>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</si>
  <si>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</si>
  <si>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</si>
  <si>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</si>
  <si>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</si>
  <si>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</si>
  <si>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</si>
  <si>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</si>
  <si>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</si>
  <si>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</si>
  <si>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</si>
  <si>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</si>
  <si>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</si>
  <si>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</si>
  <si>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</si>
  <si>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</si>
  <si>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</si>
  <si>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</si>
  <si>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</si>
  <si>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</si>
  <si>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</si>
  <si>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</si>
  <si>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</si>
  <si>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</si>
  <si>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</si>
  <si>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</si>
  <si>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</si>
  <si>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</si>
  <si>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</si>
  <si>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</si>
  <si>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</si>
  <si>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</si>
  <si>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</si>
  <si>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</si>
  <si>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</si>
  <si>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</si>
  <si>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</si>
  <si>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</si>
  <si>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</si>
  <si>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</si>
  <si>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</si>
  <si>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</si>
  <si>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</si>
  <si>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</si>
  <si>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</si>
  <si>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</si>
  <si>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</si>
  <si>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</si>
  <si>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</si>
  <si>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</si>
  <si>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</si>
  <si>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</si>
  <si>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</si>
  <si>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</si>
  <si>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</si>
  <si>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</si>
  <si>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</si>
  <si>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</si>
  <si>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</si>
  <si>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</si>
  <si>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</si>
  <si>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</si>
  <si>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</si>
  <si>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</si>
  <si>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</si>
  <si>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</si>
  <si>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</si>
  <si>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</si>
  <si>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</si>
  <si>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</si>
  <si>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</si>
  <si>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</si>
  <si>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</si>
  <si>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</si>
  <si>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</si>
  <si>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</si>
  <si>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</si>
  <si>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</si>
  <si>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</si>
  <si>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</si>
  <si>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</si>
  <si>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</si>
  <si>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</si>
  <si>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</si>
  <si>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</si>
  <si>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</si>
  <si>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</si>
  <si>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</si>
  <si>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</si>
  <si>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</si>
  <si>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</si>
  <si>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</si>
  <si>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</si>
  <si>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</si>
  <si>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</si>
  <si>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</si>
  <si>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</si>
  <si>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</si>
  <si>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</si>
  <si>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</si>
  <si>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</si>
  <si>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</si>
  <si>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</si>
  <si>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</si>
  <si>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</si>
  <si>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</si>
  <si>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</si>
  <si>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</si>
  <si>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</si>
  <si>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</si>
  <si>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</si>
  <si>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</si>
  <si>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</si>
  <si>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</si>
  <si>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</si>
  <si>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</si>
  <si>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</si>
  <si>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</si>
  <si>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</si>
  <si>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</si>
  <si>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</si>
  <si>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</si>
  <si>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</si>
  <si>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</si>
  <si>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</si>
  <si>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</si>
  <si>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</si>
  <si>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</si>
  <si>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</si>
  <si>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</si>
  <si>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</si>
  <si>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</si>
  <si>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</si>
  <si>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</si>
  <si>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</si>
  <si>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</si>
  <si>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</si>
  <si>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</si>
  <si>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</si>
  <si>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</si>
  <si>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</si>
  <si>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</si>
  <si>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</si>
  <si>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</si>
  <si>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</si>
  <si>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</si>
  <si>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</si>
  <si>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</si>
  <si>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</si>
  <si>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</si>
  <si>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</si>
  <si>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</si>
  <si>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</si>
  <si>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</si>
  <si>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</si>
  <si>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</si>
  <si>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</si>
  <si>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</si>
  <si>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</si>
  <si>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</si>
  <si>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</si>
  <si>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</si>
  <si>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</si>
  <si>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</si>
  <si>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</si>
  <si>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</si>
  <si>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</si>
  <si>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</si>
  <si>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</si>
  <si>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</si>
  <si>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</si>
  <si>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</si>
  <si>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</si>
  <si>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</si>
  <si>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</si>
  <si>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</si>
  <si>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</si>
  <si>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</si>
  <si>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</si>
  <si>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</si>
  <si>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</si>
  <si>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</si>
  <si>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</si>
  <si>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</si>
  <si>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</si>
  <si>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</si>
  <si>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</si>
  <si>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</si>
  <si>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</si>
  <si>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</si>
  <si>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</si>
  <si>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</si>
  <si>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</si>
  <si>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</si>
  <si>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</si>
  <si>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</si>
  <si>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</si>
  <si>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</si>
  <si>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</si>
  <si>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</si>
  <si>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</si>
  <si>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</si>
  <si>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</si>
  <si>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</si>
  <si>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</si>
  <si>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</si>
  <si>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</si>
  <si>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</si>
  <si>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</si>
  <si>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</si>
  <si>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</si>
  <si>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</si>
  <si>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</si>
  <si>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</si>
  <si>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</si>
  <si>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</si>
  <si>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</si>
  <si>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</si>
  <si>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</si>
  <si>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</si>
  <si>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</si>
  <si>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</si>
  <si>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</si>
  <si>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</si>
  <si>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</si>
  <si>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</si>
  <si>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</si>
  <si>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</si>
  <si>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</si>
  <si>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</si>
  <si>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</si>
  <si>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</si>
  <si>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</si>
  <si>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</si>
  <si>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</si>
  <si>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</si>
  <si>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</si>
  <si>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</si>
  <si>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</si>
  <si>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</si>
  <si>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</si>
  <si>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</si>
  <si>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</si>
  <si>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</si>
  <si>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</si>
  <si>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</si>
  <si>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</si>
  <si>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</si>
  <si>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</si>
  <si>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</si>
  <si>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</si>
  <si>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</si>
  <si>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</si>
  <si>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</si>
  <si>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</si>
  <si>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</si>
  <si>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</si>
  <si>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</si>
  <si>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</si>
  <si>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</si>
  <si>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</si>
  <si>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</si>
  <si>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</si>
  <si>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</si>
  <si>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</si>
  <si>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</si>
  <si>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</si>
  <si>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</si>
  <si>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</si>
  <si>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</si>
  <si>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</si>
  <si>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</si>
  <si>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</si>
  <si>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</si>
  <si>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</si>
  <si>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</si>
  <si>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</si>
  <si>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</si>
  <si>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</si>
  <si>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</si>
  <si>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</si>
  <si>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</si>
  <si>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</si>
  <si>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</si>
  <si>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</si>
  <si>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</si>
  <si>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</si>
  <si>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</si>
  <si>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</si>
  <si>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</si>
  <si>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</si>
  <si>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</si>
  <si>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</si>
  <si>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</si>
  <si>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</si>
  <si>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</si>
  <si>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</si>
  <si>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</si>
  <si>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</si>
  <si>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</si>
  <si>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</si>
  <si>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</si>
  <si>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</si>
  <si>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</si>
  <si>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</si>
  <si>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</si>
  <si>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</si>
  <si>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</si>
  <si>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</si>
  <si>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</si>
  <si>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</si>
  <si>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</si>
  <si>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</si>
  <si>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</si>
  <si>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</si>
  <si>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</si>
  <si>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</si>
  <si>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</si>
  <si>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</si>
  <si>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</si>
  <si>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</si>
  <si>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</si>
  <si>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</si>
  <si>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</si>
  <si>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</si>
  <si>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</si>
  <si>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</si>
  <si>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</si>
  <si>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</si>
  <si>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</si>
  <si>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</si>
  <si>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</si>
  <si>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</si>
  <si>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</si>
  <si>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</si>
  <si>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</si>
  <si>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</si>
  <si>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</si>
  <si>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</si>
  <si>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</si>
  <si>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</si>
  <si>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</si>
  <si>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</si>
  <si>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</si>
  <si>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</si>
  <si>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</si>
  <si>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</si>
  <si>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</si>
  <si>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</si>
  <si>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</si>
  <si>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</si>
  <si>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</si>
  <si>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</si>
  <si>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</si>
  <si>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</si>
  <si>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</si>
  <si>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</si>
  <si>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</si>
  <si>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</si>
  <si>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</si>
  <si>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</si>
  <si>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</si>
  <si>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</si>
  <si>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</si>
  <si>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</si>
  <si>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</si>
  <si>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</si>
  <si>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</si>
  <si>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</si>
  <si>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</si>
  <si>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</si>
  <si>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</si>
  <si>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</si>
  <si>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</si>
  <si>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</si>
  <si>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</si>
  <si>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</si>
  <si>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</si>
  <si>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</si>
  <si>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</si>
  <si>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</si>
  <si>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</si>
  <si>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</si>
  <si>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</si>
  <si>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</si>
  <si>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</si>
  <si>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</si>
  <si>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</si>
  <si>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</si>
  <si>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</si>
  <si>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</si>
  <si>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</si>
  <si>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</si>
  <si>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</si>
  <si>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</si>
  <si>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</si>
  <si>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</si>
  <si>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</si>
  <si>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</si>
  <si>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</si>
  <si>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</si>
  <si>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</si>
  <si>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</si>
  <si>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</si>
  <si>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</si>
  <si>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</si>
  <si>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</si>
  <si>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</si>
  <si>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</si>
  <si>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</si>
  <si>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</si>
  <si>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</si>
  <si>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</si>
  <si>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</si>
  <si>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</si>
  <si>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</si>
  <si>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</si>
  <si>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</si>
  <si>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</si>
  <si>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</si>
  <si>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</si>
  <si>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</si>
  <si>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</si>
  <si>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</si>
  <si>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</si>
  <si>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</si>
  <si>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</si>
  <si>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</si>
  <si>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</si>
  <si>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</si>
  <si>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</si>
  <si>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</si>
  <si>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</si>
  <si>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</si>
  <si>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</si>
  <si>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</si>
  <si>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</si>
  <si>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</si>
  <si>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</si>
  <si>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</si>
  <si>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</si>
  <si>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</si>
  <si>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</si>
  <si>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</si>
  <si>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</si>
  <si>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</si>
  <si>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</si>
  <si>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</si>
  <si>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</si>
  <si>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</si>
  <si>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</si>
  <si>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</si>
  <si>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</si>
  <si>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</si>
  <si>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</si>
  <si>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</si>
  <si>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</si>
  <si>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</si>
  <si>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</si>
  <si>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</si>
  <si>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</si>
  <si>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</si>
  <si>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</si>
  <si>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</si>
  <si>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</si>
  <si>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</si>
  <si>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</si>
  <si>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</si>
  <si>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</si>
  <si>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</si>
  <si>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</si>
  <si>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</si>
  <si>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</si>
  <si>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</si>
  <si>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</si>
  <si>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</si>
  <si>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</si>
  <si>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</si>
  <si>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</si>
  <si>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</si>
  <si>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</si>
  <si>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</si>
  <si>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</si>
  <si>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</si>
  <si>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</si>
  <si>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</si>
  <si>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</si>
  <si>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</si>
  <si>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</si>
  <si>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</si>
  <si>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</si>
  <si>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</si>
  <si>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</si>
  <si>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</si>
  <si>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</si>
  <si>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</si>
  <si>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</si>
  <si>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</si>
  <si>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</si>
  <si>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</si>
  <si>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</si>
  <si>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</si>
  <si>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</si>
  <si>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</si>
  <si>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</si>
  <si>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</si>
  <si>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</si>
  <si>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</si>
  <si>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</si>
  <si>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</si>
  <si>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</si>
  <si>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</si>
  <si>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</si>
  <si>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</si>
  <si>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</si>
  <si>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</si>
  <si>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</si>
  <si>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</si>
  <si>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</si>
  <si>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</si>
  <si>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</si>
  <si>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</si>
  <si>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</si>
  <si>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</si>
  <si>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</si>
  <si>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</si>
  <si>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</si>
  <si>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</si>
  <si>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</si>
  <si>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</si>
  <si>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</si>
  <si>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</si>
  <si>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</si>
  <si>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</si>
  <si>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</si>
  <si>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</si>
  <si>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</si>
  <si>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</si>
  <si>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</si>
  <si>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</si>
  <si>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</si>
  <si>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</si>
  <si>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</si>
  <si>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</si>
  <si>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</si>
  <si>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</si>
  <si>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</si>
  <si>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</si>
  <si>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</si>
  <si>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</si>
  <si>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</si>
  <si>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</si>
  <si>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</si>
  <si>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</si>
  <si>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</si>
  <si>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</si>
  <si>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</si>
  <si>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</si>
  <si>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</si>
  <si>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</si>
  <si>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</si>
  <si>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</si>
  <si>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</si>
  <si>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</si>
  <si>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</si>
  <si>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</si>
  <si>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</si>
  <si>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</si>
  <si>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</si>
  <si>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</si>
  <si>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</si>
  <si>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</si>
  <si>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</si>
  <si>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</si>
  <si>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</si>
  <si>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</si>
  <si>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</si>
  <si>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</si>
  <si>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</si>
  <si>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</si>
  <si>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</si>
  <si>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</si>
  <si>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</si>
  <si>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</si>
  <si>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</si>
  <si>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</si>
  <si>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</si>
  <si>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</si>
  <si>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</si>
  <si>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</si>
  <si>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</si>
  <si>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</si>
  <si>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</si>
  <si>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</si>
  <si>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</si>
  <si>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</si>
  <si>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</si>
  <si>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</si>
  <si>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</si>
  <si>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</si>
  <si>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</si>
  <si>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</si>
  <si>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</si>
  <si>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</si>
  <si>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</si>
  <si>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</si>
  <si>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</si>
  <si>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</si>
  <si>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</si>
  <si>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</si>
  <si>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</si>
  <si>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</si>
  <si>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</si>
  <si>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</si>
  <si>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</si>
  <si>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</si>
  <si>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</si>
  <si>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</si>
  <si>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</si>
  <si>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</si>
  <si>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</si>
  <si>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</si>
  <si>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</si>
  <si>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</si>
  <si>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</si>
  <si>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</si>
  <si>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</si>
  <si>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</si>
  <si>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</si>
  <si>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</si>
  <si>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</si>
  <si>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</si>
  <si>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</si>
  <si>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</si>
  <si>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</si>
  <si>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</si>
  <si>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</si>
  <si>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</si>
  <si>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</si>
  <si>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</si>
  <si>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</si>
  <si>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</si>
  <si>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</si>
  <si>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</si>
  <si>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</si>
  <si>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</si>
  <si>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</si>
  <si>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</si>
  <si>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</si>
  <si>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</si>
  <si>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</si>
  <si>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</si>
  <si>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</si>
  <si>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</si>
  <si>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</si>
  <si>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</si>
  <si>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</si>
  <si>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</si>
  <si>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</si>
  <si>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</si>
  <si>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</si>
  <si>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</si>
  <si>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</si>
  <si>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</si>
  <si>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</si>
  <si>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</si>
  <si>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</si>
  <si>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</si>
  <si>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</si>
  <si>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</si>
  <si>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</si>
  <si>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</si>
  <si>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</si>
  <si>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</si>
  <si>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</si>
  <si>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</si>
  <si>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</si>
  <si>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</si>
  <si>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</si>
  <si>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</si>
  <si>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</si>
  <si>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</si>
  <si>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</si>
  <si>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</si>
  <si>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</si>
  <si>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</si>
  <si>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</si>
  <si>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</si>
  <si>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</si>
  <si>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</si>
  <si>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</si>
  <si>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</si>
  <si>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</si>
  <si>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</si>
  <si>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</si>
  <si>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</si>
  <si>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</si>
  <si>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</si>
  <si>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</si>
  <si>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</si>
  <si>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</si>
  <si>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</si>
  <si>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</si>
  <si>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</si>
  <si>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</si>
  <si>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</si>
  <si>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</si>
  <si>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</si>
  <si>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</si>
  <si>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</si>
  <si>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</si>
  <si>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</si>
  <si>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</si>
  <si>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</si>
  <si>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</si>
  <si>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</si>
  <si>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</si>
  <si>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</si>
  <si>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</si>
  <si>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</si>
  <si>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</si>
  <si>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</si>
  <si>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</si>
  <si>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</si>
  <si>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</si>
  <si>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</si>
  <si>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</si>
  <si>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</si>
  <si>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</si>
  <si>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</si>
  <si>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</si>
  <si>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</si>
  <si>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</si>
  <si>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</si>
  <si>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</si>
  <si>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</si>
  <si>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</si>
  <si>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</si>
  <si>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</si>
  <si>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</si>
  <si>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</si>
  <si>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</si>
  <si>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</si>
  <si>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</si>
  <si>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</si>
  <si>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</si>
  <si>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</si>
  <si>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</si>
  <si>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</si>
  <si>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</si>
  <si>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</si>
  <si>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</si>
  <si>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</si>
  <si>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</si>
  <si>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</si>
  <si>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</si>
  <si>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</si>
  <si>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</si>
  <si>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</si>
  <si>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</si>
  <si>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</si>
  <si>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</si>
  <si>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</si>
  <si>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</si>
  <si>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</si>
  <si>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</si>
  <si>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</si>
  <si>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</si>
  <si>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</si>
  <si>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</si>
  <si>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</si>
  <si>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</si>
  <si>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</si>
  <si>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</si>
  <si>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</si>
  <si>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</si>
  <si>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</si>
  <si>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</si>
  <si>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</si>
  <si>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</si>
  <si>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</si>
  <si>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</si>
  <si>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</si>
  <si>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</si>
  <si>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</si>
  <si>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</si>
  <si>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</si>
  <si>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</si>
  <si>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</si>
  <si>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</si>
  <si>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</si>
  <si>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</si>
  <si>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</si>
  <si>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</si>
  <si>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</si>
  <si>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</si>
  <si>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</si>
  <si>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</si>
  <si>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</si>
  <si>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</si>
  <si>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</si>
  <si>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</si>
  <si>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</si>
  <si>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</si>
  <si>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</si>
  <si>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</si>
  <si>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</si>
  <si>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</si>
  <si>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</si>
  <si>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</si>
  <si>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</si>
  <si>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</si>
  <si>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</si>
  <si>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</si>
  <si>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</si>
  <si>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</si>
  <si>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</si>
  <si>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</si>
  <si>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</si>
  <si>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</si>
  <si>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</si>
  <si>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</si>
  <si>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</si>
  <si>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</si>
  <si>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</si>
  <si>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</si>
  <si>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</si>
  <si>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</si>
  <si>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</si>
  <si>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</si>
  <si>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</si>
  <si>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</si>
  <si>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</si>
  <si>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</si>
  <si>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</si>
  <si>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</si>
  <si>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</si>
  <si>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</si>
  <si>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</si>
  <si>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</si>
  <si>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</si>
  <si>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</si>
  <si>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</si>
  <si>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</si>
  <si>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</si>
  <si>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</si>
  <si>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</si>
  <si>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</si>
  <si>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</si>
  <si>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</si>
  <si>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</si>
  <si>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</si>
  <si>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</si>
  <si>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</si>
  <si>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</si>
  <si>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</si>
  <si>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</si>
  <si>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</si>
  <si>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</si>
  <si>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</si>
  <si>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</si>
  <si>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</si>
  <si>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</si>
  <si>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</si>
  <si>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</si>
  <si>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</si>
  <si>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</si>
  <si>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</si>
  <si>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</si>
  <si>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</si>
  <si>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</si>
  <si>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</si>
  <si>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</si>
  <si>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</si>
  <si>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</si>
  <si>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</si>
  <si>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</si>
  <si>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</si>
  <si>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</si>
  <si>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</si>
  <si>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</si>
  <si>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</si>
  <si>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</si>
  <si>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</si>
  <si>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</si>
  <si>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</si>
  <si>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</si>
  <si>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</si>
  <si>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</si>
  <si>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</si>
  <si>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</si>
  <si>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</si>
  <si>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</si>
  <si>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</si>
  <si>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</si>
  <si>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</si>
  <si>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</si>
  <si>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</si>
  <si>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</si>
  <si>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</si>
  <si>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</si>
  <si>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</si>
  <si>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</si>
  <si>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</si>
  <si>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</si>
  <si>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</si>
  <si>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</si>
  <si>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</si>
  <si>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</si>
  <si>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</si>
  <si>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</si>
  <si>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</si>
  <si>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</si>
  <si>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</si>
  <si>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</si>
  <si>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</si>
  <si>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</si>
  <si>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</si>
  <si>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</si>
  <si>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</si>
  <si>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</si>
  <si>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</si>
  <si>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</si>
  <si>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</si>
  <si>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</si>
  <si>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</si>
  <si>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</si>
  <si>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</si>
  <si>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</si>
  <si>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</si>
  <si>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</si>
  <si>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</si>
  <si>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</si>
  <si>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</si>
  <si>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</si>
  <si>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</si>
  <si>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</si>
  <si>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</si>
  <si>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</si>
  <si>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</si>
  <si>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</si>
  <si>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</si>
  <si>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</si>
  <si>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</si>
  <si>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</si>
  <si>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</si>
  <si>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</si>
  <si>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</si>
  <si>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</si>
  <si>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</si>
  <si>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</si>
  <si>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</si>
  <si>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</si>
  <si>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</si>
  <si>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</si>
  <si>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</si>
  <si>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</si>
  <si>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</si>
  <si>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</si>
  <si>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</si>
  <si>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</si>
  <si>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</si>
  <si>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</si>
  <si>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</si>
  <si>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</si>
  <si>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</si>
  <si>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</si>
  <si>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</si>
  <si>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</si>
  <si>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</si>
  <si>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</si>
  <si>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</si>
  <si>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</si>
  <si>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</si>
  <si>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</si>
  <si>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</si>
  <si>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</si>
  <si>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</si>
  <si>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</si>
  <si>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</si>
  <si>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</si>
  <si>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</si>
  <si>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</si>
  <si>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</si>
  <si>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</si>
  <si>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</si>
  <si>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</si>
  <si>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</si>
  <si>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</si>
  <si>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</si>
  <si>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</si>
  <si>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</si>
  <si>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</si>
  <si>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</si>
  <si>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</si>
  <si>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</si>
  <si>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</si>
  <si>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</si>
  <si>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</si>
  <si>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</si>
  <si>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</si>
  <si>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</si>
  <si>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</si>
  <si>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</si>
  <si>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</si>
  <si>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</si>
  <si>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</si>
  <si>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</si>
  <si>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</si>
  <si>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</si>
  <si>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</si>
  <si>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</si>
  <si>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</si>
  <si>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</si>
  <si>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</si>
  <si>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</si>
  <si>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</si>
  <si>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</si>
  <si>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</si>
  <si>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</si>
  <si>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</si>
  <si>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</si>
  <si>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</si>
  <si>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</si>
  <si>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</si>
  <si>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</si>
  <si>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</si>
  <si>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</si>
  <si>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</si>
  <si>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</si>
  <si>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</si>
  <si>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</si>
  <si>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</si>
  <si>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</si>
  <si>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</si>
  <si>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</si>
  <si>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</si>
  <si>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</si>
  <si>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</si>
  <si>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</si>
  <si>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</si>
  <si>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</si>
  <si>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</si>
  <si>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</si>
  <si>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</si>
  <si>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</si>
  <si>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</si>
  <si>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</si>
  <si>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</si>
  <si>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</si>
  <si>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</si>
  <si>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</si>
  <si>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</si>
  <si>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</si>
  <si>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</si>
  <si>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</si>
  <si>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</si>
  <si>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</si>
  <si>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</si>
  <si>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</si>
  <si>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</si>
  <si>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</si>
  <si>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</si>
  <si>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</si>
  <si>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</si>
  <si>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</si>
  <si>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</si>
  <si>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</si>
  <si>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</si>
  <si>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</si>
  <si>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</si>
  <si>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</si>
  <si>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</si>
  <si>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</si>
  <si>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</si>
  <si>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</si>
  <si>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</si>
  <si>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</si>
  <si>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</si>
  <si>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</si>
  <si>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</si>
  <si>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</si>
  <si>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</si>
  <si>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</si>
  <si>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</si>
  <si>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</si>
  <si>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</si>
  <si>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</si>
  <si>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</si>
  <si>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</si>
  <si>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</si>
  <si>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</si>
  <si>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</si>
  <si>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</si>
  <si>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</si>
  <si>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</si>
  <si>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</si>
  <si>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</si>
  <si>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</si>
  <si>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</si>
  <si>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</si>
  <si>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</si>
  <si>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</si>
  <si>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</si>
  <si>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</si>
  <si>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</si>
  <si>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</si>
  <si>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</si>
  <si>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</si>
  <si>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</si>
  <si>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</si>
  <si>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</si>
  <si>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</si>
  <si>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</si>
  <si>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</si>
  <si>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</si>
  <si>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</si>
  <si>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</si>
  <si>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</si>
  <si>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</si>
  <si>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</si>
  <si>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</si>
  <si>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</si>
  <si>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</si>
  <si>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</si>
  <si>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</si>
  <si>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</si>
  <si>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</si>
  <si>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</si>
  <si>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</si>
  <si>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</si>
  <si>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</si>
  <si>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</si>
  <si>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</si>
  <si>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</si>
  <si>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</si>
  <si>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</si>
  <si>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</si>
  <si>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</si>
  <si>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</si>
  <si>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</si>
  <si>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</si>
  <si>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</si>
  <si>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</si>
  <si>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</si>
  <si>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</si>
  <si>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</si>
  <si>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</si>
  <si>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</si>
  <si>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</si>
  <si>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</si>
  <si>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</si>
  <si>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</si>
  <si>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</si>
  <si>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</si>
  <si>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</si>
  <si>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</si>
  <si>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</si>
  <si>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</si>
  <si>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</si>
  <si>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</si>
  <si>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</si>
  <si>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</si>
  <si>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</si>
  <si>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</si>
  <si>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</si>
  <si>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</si>
  <si>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</si>
  <si>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</si>
  <si>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</si>
  <si>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</si>
  <si>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</si>
  <si>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</si>
  <si>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</si>
  <si>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</si>
  <si>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</si>
  <si>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</si>
  <si>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</si>
  <si>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</si>
  <si>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</si>
  <si>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</si>
  <si>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</si>
  <si>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</si>
  <si>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</si>
  <si>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</si>
  <si>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</si>
  <si>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</si>
  <si>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</si>
  <si>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</si>
  <si>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</si>
  <si>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</si>
  <si>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</si>
  <si>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</si>
  <si>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</si>
  <si>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</si>
  <si>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</si>
  <si>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</si>
  <si>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</si>
  <si>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</si>
  <si>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</si>
  <si>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</si>
  <si>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</si>
  <si>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</si>
  <si>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</si>
  <si>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</si>
  <si>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</si>
  <si>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</si>
  <si>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</si>
  <si>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</si>
  <si>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</si>
  <si>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</si>
  <si>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</si>
  <si>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</si>
  <si>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</si>
  <si>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</si>
  <si>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</si>
  <si>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</si>
  <si>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</si>
  <si>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</si>
  <si>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</si>
  <si>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</si>
  <si>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</si>
  <si>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</si>
  <si>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</si>
  <si>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</si>
  <si>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</si>
  <si>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</si>
  <si>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</si>
  <si>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</si>
  <si>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</si>
  <si>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</si>
  <si>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</si>
  <si>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</si>
  <si>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</si>
  <si>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</si>
  <si>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</si>
  <si>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</si>
  <si>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</si>
  <si>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</si>
  <si>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</si>
  <si>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</si>
  <si>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</si>
  <si>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</si>
  <si>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</si>
  <si>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</si>
  <si>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</si>
  <si>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</si>
  <si>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</si>
  <si>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</si>
  <si>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</si>
  <si>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</si>
  <si>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</si>
  <si>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</si>
  <si>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</si>
  <si>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</si>
  <si>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</si>
  <si>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</si>
  <si>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</si>
  <si>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</si>
  <si>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</si>
  <si>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</si>
  <si>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</si>
  <si>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</si>
  <si>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</si>
  <si>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</si>
  <si>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</si>
  <si>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</si>
  <si>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</si>
  <si>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</si>
  <si>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</si>
  <si>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</si>
  <si>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</si>
  <si>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</si>
  <si>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</si>
  <si>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</si>
  <si>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</si>
  <si>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</si>
  <si>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</si>
  <si>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</si>
  <si>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</si>
  <si>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</si>
  <si>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</si>
  <si>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</si>
  <si>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</si>
  <si>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</si>
  <si>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</si>
  <si>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</si>
  <si>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</si>
  <si>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</si>
  <si>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</si>
  <si>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</si>
  <si>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</si>
  <si>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</si>
  <si>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</si>
  <si>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</si>
  <si>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</si>
  <si>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</si>
  <si>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</si>
  <si>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</si>
  <si>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</si>
  <si>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</si>
  <si>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</si>
  <si>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</si>
  <si>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</si>
  <si>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</si>
  <si>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</si>
  <si>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</si>
  <si>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</si>
  <si>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</si>
  <si>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</si>
  <si>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</si>
  <si>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</si>
  <si>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</si>
  <si>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</si>
  <si>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</si>
  <si>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</si>
  <si>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</si>
  <si>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</si>
  <si>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</si>
  <si>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</si>
  <si>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</si>
  <si>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</si>
  <si>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</si>
  <si>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</si>
  <si>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</si>
  <si>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</si>
  <si>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</si>
  <si>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</si>
  <si>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</si>
  <si>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</si>
  <si>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</si>
  <si>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</si>
  <si>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</si>
  <si>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</si>
  <si>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</si>
  <si>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</si>
  <si>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</si>
  <si>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</si>
  <si>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</si>
  <si>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</si>
  <si>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</si>
  <si>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</si>
  <si>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</si>
  <si>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</si>
  <si>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</si>
  <si>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</si>
  <si>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</si>
  <si>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</si>
  <si>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</si>
  <si>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</si>
  <si>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</si>
  <si>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</si>
  <si>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</si>
  <si>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</si>
  <si>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</si>
  <si>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</si>
  <si>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</si>
  <si>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</si>
  <si>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</si>
  <si>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</si>
  <si>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</si>
  <si>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</si>
  <si>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</si>
  <si>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</si>
  <si>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</si>
  <si>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</si>
  <si>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</si>
  <si>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</si>
  <si>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</si>
  <si>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</si>
  <si>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</si>
  <si>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</si>
  <si>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</si>
  <si>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</si>
  <si>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</si>
  <si>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</si>
  <si>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</si>
  <si>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</si>
  <si>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</si>
  <si>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</si>
  <si>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</si>
  <si>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</si>
  <si>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</si>
  <si>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</si>
  <si>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</si>
  <si>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</si>
  <si>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</si>
  <si>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</si>
  <si>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</si>
  <si>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</si>
  <si>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</si>
  <si>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</si>
  <si>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</si>
  <si>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</si>
  <si>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</si>
  <si>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</si>
  <si>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</si>
  <si>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</si>
  <si>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</si>
  <si>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</si>
  <si>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</si>
  <si>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</si>
  <si>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</si>
  <si>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</si>
  <si>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</si>
  <si>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</si>
  <si>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</si>
  <si>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</si>
  <si>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</si>
  <si>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</si>
  <si>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</si>
  <si>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</si>
  <si>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</si>
  <si>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</si>
  <si>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</si>
  <si>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</si>
  <si>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</si>
  <si>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</si>
  <si>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</si>
  <si>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</si>
  <si>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</si>
  <si>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</si>
  <si>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</si>
  <si>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</si>
  <si>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</si>
  <si>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</si>
  <si>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</si>
  <si>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</si>
  <si>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</si>
  <si>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</si>
  <si>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</si>
  <si>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</si>
  <si>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</si>
  <si>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</si>
  <si>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</si>
  <si>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</si>
  <si>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</si>
  <si>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</si>
  <si>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</si>
  <si>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</si>
  <si>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</si>
  <si>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</si>
  <si>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</si>
  <si>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</si>
  <si>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</si>
  <si>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</si>
  <si>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</si>
  <si>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</si>
  <si>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</si>
  <si>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</si>
  <si>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</si>
  <si>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</si>
  <si>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</si>
  <si>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</si>
  <si>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</si>
  <si>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</si>
  <si>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</si>
  <si>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</si>
  <si>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</si>
  <si>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</si>
  <si>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</si>
  <si>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</si>
  <si>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</si>
  <si>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</si>
  <si>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</si>
  <si>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</si>
  <si>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</si>
  <si>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</si>
  <si>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</si>
  <si>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</si>
  <si>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</si>
  <si>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</si>
  <si>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</si>
  <si>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</si>
  <si>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</si>
  <si>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</si>
  <si>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</si>
  <si>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</si>
  <si>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</si>
  <si>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</si>
  <si>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</si>
  <si>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</si>
  <si>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</si>
  <si>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</si>
  <si>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</si>
  <si>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</si>
  <si>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</si>
  <si>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</si>
  <si>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</si>
  <si>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</si>
  <si>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</si>
  <si>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</si>
  <si>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</si>
  <si>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</si>
  <si>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</si>
  <si>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</si>
  <si>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</si>
  <si>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</si>
  <si>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</si>
  <si>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</si>
  <si>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</si>
  <si>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</si>
  <si>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</si>
  <si>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</si>
  <si>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</si>
  <si>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</si>
  <si>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</si>
  <si>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</si>
  <si>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</si>
  <si>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</si>
  <si>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</si>
  <si>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</si>
  <si>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</si>
  <si>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</si>
  <si>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</si>
  <si>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</si>
  <si>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</si>
  <si>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</si>
  <si>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</si>
  <si>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</si>
  <si>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</si>
  <si>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</si>
  <si>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</si>
  <si>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</si>
  <si>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</si>
  <si>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</si>
  <si>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</si>
  <si>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</si>
  <si>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</si>
  <si>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</si>
  <si>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</si>
  <si>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</si>
  <si>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</si>
  <si>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</si>
  <si>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</si>
  <si>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</si>
  <si>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</si>
  <si>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</si>
  <si>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</si>
  <si>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</si>
  <si>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</si>
  <si>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</si>
  <si>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</si>
  <si>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</si>
  <si>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</si>
  <si>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</si>
  <si>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</si>
  <si>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</si>
  <si>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</si>
  <si>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</si>
  <si>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</si>
  <si>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</si>
  <si>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</si>
  <si>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</si>
  <si>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</si>
  <si>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</si>
  <si>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</si>
  <si>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</si>
  <si>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</si>
  <si>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</si>
  <si>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</si>
  <si>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</si>
  <si>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</si>
  <si>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</si>
  <si>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</si>
  <si>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</si>
  <si>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</si>
  <si>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</si>
  <si>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</si>
  <si>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</si>
  <si>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</si>
  <si>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</si>
  <si>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</si>
  <si>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</si>
  <si>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</si>
  <si>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</si>
  <si>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</si>
  <si>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</si>
  <si>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</si>
  <si>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</si>
  <si>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</si>
  <si>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</si>
  <si>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</si>
  <si>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</si>
  <si>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</si>
  <si>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</si>
  <si>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</si>
  <si>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</si>
  <si>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</si>
  <si>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</si>
  <si>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</si>
  <si>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</si>
  <si>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</si>
  <si>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</si>
  <si>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</si>
  <si>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</si>
  <si>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</si>
  <si>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</si>
  <si>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</si>
  <si>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</si>
  <si>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</si>
  <si>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</si>
  <si>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</si>
  <si>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</si>
  <si>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</si>
  <si>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</si>
  <si>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</si>
  <si>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</si>
  <si>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</si>
  <si>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</si>
  <si>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</si>
  <si>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</si>
  <si>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</si>
  <si>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</si>
  <si>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</si>
  <si>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</si>
  <si>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</si>
  <si>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</si>
  <si>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</si>
  <si>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</si>
  <si>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</si>
  <si>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</si>
  <si>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</si>
  <si>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</si>
  <si>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</si>
  <si>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</si>
  <si>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</si>
  <si>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</si>
  <si>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</si>
  <si>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</si>
  <si>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</si>
  <si>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</si>
  <si>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</si>
  <si>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</si>
  <si>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</si>
  <si>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</si>
  <si>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</si>
  <si>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</si>
  <si>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</si>
  <si>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</si>
  <si>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</si>
  <si>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</si>
  <si>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</si>
  <si>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</si>
  <si>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</si>
  <si>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</si>
  <si>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</si>
  <si>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</si>
  <si>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</si>
  <si>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</si>
  <si>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</si>
  <si>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</si>
  <si>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</si>
  <si>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</si>
  <si>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</si>
  <si>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</si>
  <si>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</si>
  <si>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</si>
  <si>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</si>
  <si>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</si>
  <si>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</si>
  <si>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</si>
  <si>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</si>
  <si>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</si>
  <si>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</si>
  <si>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</si>
  <si>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</si>
  <si>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</si>
  <si>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</si>
  <si>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</si>
  <si>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</si>
  <si>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</si>
  <si>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</si>
  <si>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</si>
  <si>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</si>
  <si>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</si>
  <si>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</si>
  <si>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</si>
  <si>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</si>
  <si>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</si>
  <si>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</si>
  <si>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</si>
  <si>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</si>
  <si>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</si>
  <si>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</si>
  <si>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</si>
  <si>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</si>
  <si>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</si>
  <si>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</si>
  <si>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</si>
  <si>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</si>
  <si>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</si>
  <si>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</si>
  <si>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</si>
  <si>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</si>
  <si>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</si>
  <si>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</si>
  <si>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</si>
  <si>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</si>
  <si>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</si>
  <si>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</si>
  <si>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</si>
  <si>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</si>
  <si>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</si>
  <si>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</si>
  <si>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</si>
  <si>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</si>
  <si>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</si>
  <si>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</si>
  <si>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</si>
  <si>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</si>
  <si>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</si>
  <si>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</si>
  <si>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</si>
  <si>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</si>
  <si>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</si>
  <si>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</si>
  <si>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</si>
  <si>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</si>
  <si>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</si>
  <si>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</si>
  <si>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</si>
  <si>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</si>
  <si>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</si>
  <si>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</si>
  <si>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</si>
  <si>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</si>
  <si>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</si>
  <si>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</si>
  <si>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</si>
  <si>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</si>
  <si>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</si>
  <si>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</si>
  <si>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</si>
  <si>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</si>
  <si>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</si>
  <si>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</si>
  <si>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</si>
  <si>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</si>
  <si>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</si>
  <si>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</si>
  <si>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</si>
  <si>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</si>
  <si>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</si>
  <si>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</si>
  <si>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</si>
  <si>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</si>
  <si>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</si>
  <si>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</si>
  <si>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</si>
  <si>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</si>
  <si>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</si>
  <si>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</si>
  <si>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</si>
  <si>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</si>
  <si>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</si>
  <si>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</si>
  <si>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</si>
  <si>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</si>
  <si>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</si>
  <si>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</si>
  <si>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</si>
  <si>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</si>
  <si>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</si>
  <si>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</si>
  <si>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</si>
  <si>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</si>
  <si>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</si>
  <si>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</si>
  <si>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</si>
  <si>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</si>
  <si>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</si>
  <si>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</si>
  <si>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</si>
  <si>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</si>
  <si>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</si>
  <si>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</si>
  <si>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</si>
  <si>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</si>
  <si>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</si>
  <si>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</si>
  <si>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</si>
  <si>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</si>
  <si>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</si>
  <si>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</si>
  <si>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</si>
  <si>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</si>
  <si>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</si>
  <si>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</si>
  <si>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</si>
  <si>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</si>
  <si>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</si>
  <si>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</si>
  <si>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</si>
  <si>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</si>
  <si>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</si>
  <si>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</si>
  <si>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</si>
  <si>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</si>
  <si>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</si>
  <si>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</si>
  <si>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</si>
  <si>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</si>
  <si>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</si>
  <si>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</si>
  <si>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</si>
  <si>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</si>
  <si>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</si>
  <si>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</si>
  <si>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</si>
  <si>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</si>
  <si>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</si>
  <si>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</si>
  <si>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</si>
  <si>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</si>
  <si>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</si>
  <si>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</si>
  <si>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</si>
  <si>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</si>
  <si>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</si>
  <si>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</si>
  <si>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</si>
  <si>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</si>
  <si>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</si>
  <si>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</si>
  <si>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</si>
  <si>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</si>
  <si>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</si>
  <si>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</si>
  <si>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</si>
  <si>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</si>
  <si>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</si>
  <si>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</si>
  <si>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</si>
  <si>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</si>
  <si>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</si>
  <si>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</si>
  <si>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</si>
  <si>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</si>
  <si>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</si>
  <si>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</si>
  <si>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</si>
  <si>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</si>
  <si>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</si>
  <si>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</si>
  <si>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</si>
  <si>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</si>
  <si>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</si>
  <si>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</si>
  <si>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</si>
  <si>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</si>
  <si>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</si>
  <si>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</si>
  <si>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</si>
  <si>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</si>
  <si>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</si>
  <si>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</si>
  <si>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</si>
  <si>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</si>
  <si>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</si>
  <si>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</si>
  <si>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</si>
  <si>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</si>
  <si>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</si>
  <si>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</si>
  <si>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</si>
  <si>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</si>
  <si>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</si>
  <si>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</si>
  <si>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</si>
  <si>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</si>
  <si>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</si>
  <si>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</si>
  <si>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</si>
  <si>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</si>
  <si>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</si>
  <si>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</si>
  <si>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</si>
  <si>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</si>
  <si>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</si>
  <si>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</si>
  <si>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</si>
  <si>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</si>
  <si>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</si>
  <si>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</si>
  <si>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</si>
  <si>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</si>
  <si>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</si>
  <si>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</si>
  <si>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</si>
  <si>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</si>
  <si>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</si>
  <si>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</si>
  <si>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</si>
  <si>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</si>
  <si>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</si>
  <si>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</si>
  <si>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</si>
  <si>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</si>
  <si>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</si>
  <si>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</si>
  <si>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</si>
  <si>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</si>
  <si>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</si>
  <si>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</si>
  <si>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</si>
  <si>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</si>
  <si>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</si>
  <si>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</si>
  <si>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</si>
  <si>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</si>
  <si>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</si>
  <si>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</si>
  <si>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</si>
  <si>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</si>
  <si>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</si>
  <si>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</si>
  <si>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</si>
  <si>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</si>
  <si>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</si>
  <si>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</si>
  <si>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</si>
  <si>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</si>
  <si>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</si>
  <si>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</si>
  <si>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</si>
  <si>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</si>
  <si>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</si>
  <si>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</si>
  <si>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</si>
  <si>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</si>
  <si>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</si>
  <si>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</si>
  <si>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</si>
  <si>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</si>
  <si>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</si>
  <si>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</si>
  <si>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</si>
  <si>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</si>
  <si>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</si>
  <si>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</si>
  <si>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</si>
  <si>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</si>
  <si>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</si>
  <si>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</si>
  <si>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</si>
  <si>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</si>
  <si>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</si>
  <si>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</si>
  <si>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</si>
  <si>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</si>
  <si>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</si>
  <si>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</si>
  <si>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</si>
  <si>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</si>
  <si>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</si>
  <si>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</si>
  <si>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</si>
  <si>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</si>
  <si>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</si>
  <si>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</si>
  <si>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</si>
  <si>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</si>
  <si>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</si>
  <si>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</si>
  <si>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</si>
  <si>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</si>
  <si>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</si>
  <si>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</si>
  <si>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</si>
  <si>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</si>
  <si>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</si>
  <si>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</si>
  <si>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</si>
  <si>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</si>
  <si>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</si>
  <si>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</si>
  <si>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</si>
  <si>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</si>
  <si>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</si>
  <si>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</si>
  <si>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</si>
  <si>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</si>
  <si>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</si>
  <si>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</si>
  <si>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</si>
  <si>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</si>
  <si>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</si>
  <si>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</si>
  <si>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</si>
  <si>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</si>
  <si>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</si>
  <si>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</si>
  <si>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</si>
  <si>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</si>
  <si>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</si>
  <si>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</si>
  <si>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</si>
  <si>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</si>
  <si>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</si>
  <si>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</si>
  <si>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</si>
  <si>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</si>
  <si>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</si>
  <si>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</si>
  <si>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</si>
  <si>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</si>
  <si>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</si>
  <si>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</si>
  <si>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</si>
  <si>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</si>
  <si>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</si>
  <si>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</si>
  <si>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</si>
  <si>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</si>
  <si>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</si>
  <si>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</si>
  <si>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</si>
  <si>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</si>
  <si>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</si>
  <si>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</si>
  <si>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</si>
  <si>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</si>
  <si>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</si>
  <si>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</si>
  <si>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</si>
  <si>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</si>
  <si>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</si>
  <si>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</si>
  <si>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</si>
  <si>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</si>
  <si>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</si>
  <si>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</si>
  <si>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</si>
  <si>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</si>
  <si>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</si>
  <si>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</si>
  <si>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</si>
  <si>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</si>
  <si>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</si>
  <si>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</si>
  <si>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</si>
  <si>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</si>
  <si>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</si>
  <si>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</si>
  <si>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</si>
  <si>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</si>
  <si>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</si>
  <si>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</si>
  <si>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</si>
  <si>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</si>
  <si>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</si>
  <si>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</si>
  <si>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</si>
  <si>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</si>
  <si>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</si>
  <si>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</si>
  <si>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</si>
  <si>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</si>
  <si>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</si>
  <si>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</si>
  <si>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</si>
  <si>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</si>
  <si>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</si>
  <si>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</si>
  <si>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</si>
  <si>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</si>
  <si>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</si>
  <si>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</si>
  <si>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</si>
  <si>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</si>
  <si>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</si>
  <si>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</si>
  <si>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</si>
  <si>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</si>
  <si>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</si>
  <si>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</si>
  <si>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</si>
  <si>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</si>
  <si>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</si>
  <si>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</si>
  <si>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</si>
  <si>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</si>
  <si>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</si>
  <si>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</si>
  <si>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</si>
  <si>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</si>
  <si>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</si>
  <si>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</si>
  <si>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</si>
  <si>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</si>
  <si>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</si>
  <si>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</si>
  <si>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</si>
  <si>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</si>
  <si>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</si>
  <si>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</si>
  <si>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</si>
  <si>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</si>
  <si>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</si>
  <si>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</si>
  <si>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</si>
  <si>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</si>
  <si>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</si>
  <si>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</si>
  <si>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</si>
  <si>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</si>
  <si>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</si>
  <si>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</si>
  <si>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</si>
  <si>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</si>
  <si>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</si>
  <si>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</si>
  <si>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</si>
  <si>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</si>
  <si>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</si>
  <si>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</si>
  <si>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</si>
  <si>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</si>
  <si>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</si>
  <si>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</si>
  <si>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</si>
  <si>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</si>
  <si>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</si>
  <si>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</si>
  <si>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</si>
  <si>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</si>
  <si>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</si>
  <si>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</si>
  <si>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</si>
  <si>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</si>
  <si>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</si>
  <si>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</si>
  <si>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</si>
  <si>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</si>
  <si>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</si>
  <si>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</si>
  <si>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</si>
  <si>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</si>
  <si>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</si>
  <si>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</si>
  <si>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</si>
  <si>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</si>
  <si>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</si>
  <si>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</si>
  <si>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</si>
  <si>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</si>
  <si>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</si>
  <si>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</si>
  <si>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</si>
  <si>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</si>
  <si>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</si>
  <si>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</si>
  <si>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</si>
  <si>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</si>
  <si>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</si>
  <si>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</si>
  <si>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</si>
  <si>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</si>
  <si>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</si>
  <si>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</si>
  <si>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</si>
  <si>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</si>
  <si>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</si>
  <si>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</si>
  <si>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</si>
  <si>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</si>
  <si>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</si>
  <si>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</si>
  <si>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</si>
  <si>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</si>
  <si>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</si>
  <si>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</si>
  <si>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</si>
  <si>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</si>
  <si>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</si>
  <si>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</si>
  <si>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</si>
  <si>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</si>
  <si>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</si>
  <si>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</si>
  <si>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</si>
  <si>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</si>
  <si>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</si>
  <si>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</si>
  <si>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</si>
  <si>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</si>
  <si>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</si>
  <si>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</si>
  <si>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</si>
  <si>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</si>
  <si>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</si>
  <si>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</si>
  <si>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</si>
  <si>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</si>
  <si>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</si>
  <si>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</si>
  <si>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</si>
  <si>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</si>
  <si>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</si>
  <si>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</si>
  <si>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</si>
  <si>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</si>
  <si>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</si>
  <si>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</si>
  <si>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</si>
  <si>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</si>
  <si>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</si>
  <si>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</si>
  <si>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</si>
  <si>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</si>
  <si>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</si>
  <si>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</si>
  <si>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</si>
  <si>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</si>
  <si>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</si>
  <si>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</si>
  <si>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</si>
  <si>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</si>
  <si>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</si>
  <si>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</si>
  <si>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</si>
  <si>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</si>
  <si>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</si>
  <si>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</si>
  <si>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</si>
  <si>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</si>
  <si>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</si>
  <si>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</si>
  <si>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</si>
  <si>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</si>
  <si>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</si>
  <si>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</si>
  <si>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</si>
  <si>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</si>
  <si>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</si>
  <si>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</si>
  <si>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</si>
  <si>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</si>
  <si>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</si>
  <si>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</si>
  <si>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</si>
  <si>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</si>
  <si>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</si>
  <si>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</si>
  <si>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</si>
  <si>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</si>
  <si>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</si>
  <si>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</si>
  <si>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</si>
  <si>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</si>
  <si>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</si>
  <si>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</si>
  <si>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</si>
  <si>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</si>
  <si>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</si>
  <si>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</si>
  <si>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</si>
  <si>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</si>
  <si>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</si>
  <si>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</si>
  <si>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</si>
  <si>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</si>
  <si>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</si>
  <si>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</si>
  <si>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</si>
  <si>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</si>
  <si>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</si>
  <si>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</si>
  <si>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</si>
  <si>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</si>
  <si>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</si>
  <si>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</si>
  <si>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</si>
  <si>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</si>
  <si>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</si>
  <si>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</si>
  <si>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</si>
  <si>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</si>
  <si>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</si>
  <si>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</si>
  <si>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</si>
  <si>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</si>
  <si>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</si>
  <si>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</si>
  <si>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</si>
  <si>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</si>
  <si>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</si>
  <si>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</si>
  <si>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</si>
  <si>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</si>
  <si>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</si>
  <si>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</si>
  <si>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</si>
  <si>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</si>
  <si>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</si>
  <si>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</si>
  <si>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</si>
  <si>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</si>
  <si>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</si>
  <si>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</si>
  <si>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</si>
  <si>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</si>
  <si>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</si>
  <si>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</si>
  <si>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</si>
  <si>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</si>
  <si>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</si>
  <si>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</si>
  <si>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</si>
  <si>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</si>
  <si>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</si>
  <si>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</si>
  <si>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</si>
  <si>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</si>
  <si>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</si>
  <si>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</si>
  <si>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</si>
  <si>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</si>
  <si>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</si>
  <si>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</si>
  <si>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</si>
  <si>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</si>
  <si>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</si>
  <si>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</si>
  <si>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</si>
  <si>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</si>
  <si>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</si>
  <si>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</si>
  <si>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</si>
  <si>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</si>
  <si>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</si>
  <si>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</si>
  <si>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</si>
  <si>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</si>
  <si>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</si>
  <si>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</si>
  <si>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</si>
  <si>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</si>
  <si>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</si>
  <si>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</si>
  <si>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</si>
  <si>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</si>
  <si>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</si>
  <si>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</si>
  <si>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</si>
  <si>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</si>
  <si>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</si>
  <si>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</si>
  <si>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</si>
  <si>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</si>
  <si>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</si>
  <si>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</si>
  <si>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</si>
  <si>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</si>
  <si>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</si>
  <si>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</si>
  <si>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</si>
  <si>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</si>
  <si>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</si>
  <si>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</si>
  <si>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</si>
  <si>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</si>
  <si>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</si>
  <si>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</si>
  <si>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</si>
  <si>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</si>
  <si>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</si>
  <si>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</si>
  <si>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</si>
  <si>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</si>
  <si>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</si>
  <si>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</si>
  <si>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</si>
  <si>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</si>
  <si>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</si>
  <si>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</si>
  <si>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</si>
  <si>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</si>
  <si>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</si>
  <si>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</si>
  <si>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</si>
  <si>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</si>
  <si>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Basler Electric</t>
  </si>
  <si>
    <t>John Mollett</t>
  </si>
  <si>
    <t>johnmollett@basler.com</t>
  </si>
  <si>
    <t>618-654-2341 x-412</t>
  </si>
  <si>
    <t>Quality Assurance Manager</t>
  </si>
  <si>
    <t>SungEel HiTech Co.,Ltd.</t>
  </si>
  <si>
    <t>Basler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</si>
  <si>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Only compliant and active smelters</t>
  </si>
  <si>
    <t>https://www.basler.com/About-Us/Supplier-Information</t>
  </si>
  <si>
    <t>We request a CMRT but also use material declarations, supplier statements, and Form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</si>
</sst>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06">
    <dxf>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sler.com/About-Us/Supplier-Information" TargetMode="External"/><Relationship Id="rId2" Type="http://schemas.openxmlformats.org/officeDocument/2006/relationships/hyperlink" Target="mailto:johnmollett@basler.com" TargetMode="External"/><Relationship Id="rId1" Type="http://schemas.openxmlformats.org/officeDocument/2006/relationships/hyperlink" Target="mailto:johnmollett@basl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28"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19"/>
      <c r="B4" s="181"/>
    </row>
    <row r="5" spans="1:2" ht="42" customHeight="1">
      <c r="A5" s="220"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19"/>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0"/>
      <c r="B34" s="181"/>
    </row>
    <row r="35" spans="1:2" ht="68.45"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19"/>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19"/>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08"/>
      <c r="B2" s="2" t="s">
        <v>1</v>
      </c>
      <c r="C2" s="3"/>
      <c r="D2" s="148"/>
      <c r="E2" s="3"/>
      <c r="F2" s="3"/>
      <c r="G2" s="25"/>
    </row>
    <row r="3" spans="1:7">
      <c r="A3" s="308"/>
      <c r="B3" s="3" t="s">
        <v>2</v>
      </c>
      <c r="C3" s="2"/>
      <c r="D3" s="149"/>
      <c r="E3" s="3"/>
      <c r="F3" s="2"/>
      <c r="G3" s="25"/>
    </row>
    <row r="4" spans="1:7" ht="15">
      <c r="A4" s="308"/>
      <c r="B4" s="185" t="s">
        <v>3</v>
      </c>
      <c r="C4" s="186"/>
      <c r="D4" s="187"/>
      <c r="E4" s="3"/>
      <c r="F4" s="186"/>
      <c r="G4" s="25"/>
    </row>
    <row r="5" spans="1:7">
      <c r="A5" s="308"/>
      <c r="B5" s="191" t="s">
        <v>4</v>
      </c>
      <c r="C5" s="188"/>
      <c r="D5" s="189"/>
      <c r="E5" s="3"/>
      <c r="F5" s="188"/>
      <c r="G5" s="25"/>
    </row>
    <row r="6" spans="1:7">
      <c r="A6" s="308"/>
      <c r="B6" s="3"/>
      <c r="C6" s="3"/>
      <c r="D6" s="148"/>
      <c r="E6" s="3"/>
      <c r="F6" s="3"/>
      <c r="G6" s="25"/>
    </row>
    <row r="7" spans="1:7">
      <c r="A7" s="308"/>
      <c r="B7" s="3"/>
      <c r="C7" s="3"/>
      <c r="D7" s="148"/>
      <c r="E7" s="3"/>
      <c r="F7" s="3"/>
      <c r="G7" s="25"/>
    </row>
    <row r="8" spans="1:7">
      <c r="A8" s="308"/>
      <c r="B8" s="3"/>
      <c r="C8" s="3"/>
      <c r="D8" s="148"/>
      <c r="E8" s="3"/>
      <c r="F8" s="3"/>
      <c r="G8" s="25"/>
    </row>
    <row r="9" spans="1:7" ht="20.100000000000001" customHeight="1">
      <c r="A9" s="308"/>
      <c r="B9" s="311" t="s">
        <v>5</v>
      </c>
      <c r="C9" s="311"/>
      <c r="D9" s="311"/>
      <c r="E9" s="311"/>
      <c r="F9" s="311"/>
      <c r="G9" s="25"/>
    </row>
    <row r="10" spans="1:7" ht="27" customHeight="1">
      <c r="A10" s="308"/>
      <c r="B10" s="312" t="s">
        <v>6</v>
      </c>
      <c r="C10" s="312"/>
      <c r="D10" s="312"/>
      <c r="E10" s="312"/>
      <c r="F10" s="312"/>
      <c r="G10" s="25"/>
    </row>
    <row r="11" spans="1:7" ht="82.5" customHeight="1">
      <c r="A11" s="308"/>
      <c r="B11" s="313"/>
      <c r="C11" s="313"/>
      <c r="D11" s="313"/>
      <c r="E11" s="313"/>
      <c r="F11" s="313"/>
      <c r="G11" s="25"/>
    </row>
    <row r="12" spans="1:7" ht="22.5">
      <c r="A12" s="308"/>
      <c r="B12" s="175" t="s">
        <v>7</v>
      </c>
      <c r="C12" s="176" t="s">
        <v>8</v>
      </c>
      <c r="D12" s="177" t="s">
        <v>9</v>
      </c>
      <c r="E12" s="176" t="s">
        <v>10</v>
      </c>
      <c r="F12" s="176" t="s">
        <v>11</v>
      </c>
      <c r="G12" s="25"/>
    </row>
    <row r="13" spans="1:7" ht="67.5">
      <c r="A13" s="308"/>
      <c r="B13" s="307">
        <v>1</v>
      </c>
      <c r="C13" s="226" t="s">
        <v>12</v>
      </c>
      <c r="D13" s="227">
        <v>44489</v>
      </c>
      <c r="E13" s="226" t="s">
        <v>12769</v>
      </c>
      <c r="F13" s="228" t="s">
        <v>13</v>
      </c>
      <c r="G13" s="25"/>
    </row>
    <row r="14" spans="1:7" ht="67.5">
      <c r="A14" s="308"/>
      <c r="B14" s="225">
        <v>1.01</v>
      </c>
      <c r="C14" s="226" t="s">
        <v>12</v>
      </c>
      <c r="D14" s="227">
        <v>44523</v>
      </c>
      <c r="E14" s="226" t="s">
        <v>12775</v>
      </c>
      <c r="F14" s="228" t="s">
        <v>13</v>
      </c>
      <c r="G14" s="25"/>
    </row>
    <row r="15" spans="1:7" ht="67.5">
      <c r="A15" s="308"/>
      <c r="B15" s="225">
        <v>1.02</v>
      </c>
      <c r="C15" s="226" t="s">
        <v>12</v>
      </c>
      <c r="D15" s="227">
        <v>44553</v>
      </c>
      <c r="E15" s="226" t="s">
        <v>12776</v>
      </c>
      <c r="F15" s="228" t="s">
        <v>13</v>
      </c>
      <c r="G15" s="25"/>
    </row>
    <row r="16" spans="1:7" ht="90">
      <c r="A16" s="308"/>
      <c r="B16" s="225">
        <v>1.1000000000000001</v>
      </c>
      <c r="C16" s="226" t="s">
        <v>12</v>
      </c>
      <c r="D16" s="227">
        <v>44848</v>
      </c>
      <c r="E16" s="226" t="s">
        <v>12800</v>
      </c>
      <c r="F16" s="228" t="s">
        <v>12806</v>
      </c>
      <c r="G16" s="25"/>
    </row>
    <row r="17" spans="1:7" ht="56.25">
      <c r="A17" s="308"/>
      <c r="B17" s="225">
        <v>1.1100000000000001</v>
      </c>
      <c r="C17" s="226" t="s">
        <v>12</v>
      </c>
      <c r="D17" s="227">
        <v>44869</v>
      </c>
      <c r="E17" s="226" t="s">
        <v>12801</v>
      </c>
      <c r="F17" s="228" t="s">
        <v>12806</v>
      </c>
      <c r="G17" s="25"/>
    </row>
    <row r="18" spans="1:7" ht="13.5" thickBot="1">
      <c r="A18" s="309"/>
      <c r="B18" s="310" t="str">
        <f ca="1">OFFSET(L!$C$1,MATCH("General"&amp;"Cpy",L!$A:$A,0)-1,SL,,)</f>
        <v>© 2022 Responsible Minerals Initiative. All rights reserved.</v>
      </c>
      <c r="C18" s="310"/>
      <c r="D18" s="310"/>
      <c r="E18" s="310"/>
      <c r="F18" s="310"/>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4"/>
      <c r="B1" s="315"/>
      <c r="C1" s="315"/>
      <c r="D1" s="316"/>
    </row>
    <row r="2" spans="1:8" ht="15">
      <c r="A2" s="178"/>
      <c r="B2" s="179" t="str">
        <f ca="1">OFFSET(L!$C$1,MATCH("Definitions"&amp;ADDRESS(ROW(),COLUMN(),4),L!$A:$A,0)-1,SL,,)</f>
        <v>ITEM</v>
      </c>
      <c r="C2" s="179" t="str">
        <f ca="1">OFFSET(L!$C$1,MATCH("Definitions"&amp;ADDRESS(ROW(),COLUMN(),4),L!$A:$A,0)-1,SL,,)</f>
        <v>DEFINITION</v>
      </c>
      <c r="D2" s="318"/>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8"/>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18"/>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8"/>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8"/>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8"/>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8"/>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8"/>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8"/>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18"/>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18"/>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8"/>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18"/>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8"/>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18"/>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8"/>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8"/>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8"/>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8"/>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8"/>
      <c r="E21" s="181"/>
    </row>
    <row r="22" spans="1:5" ht="15">
      <c r="A22" s="178"/>
      <c r="B22" s="317" t="str">
        <f ca="1">OFFSET(L!$C$1,MATCH("General"&amp;"Cpy",L!$A:$A,0)-1,SL,,)</f>
        <v>© 2022 Responsible Minerals Initiative. All rights reserved.</v>
      </c>
      <c r="C22" s="317"/>
      <c r="D22" s="318"/>
      <c r="E22" s="181"/>
    </row>
    <row r="23" spans="1:5" ht="13.5" thickBot="1">
      <c r="A23" s="182"/>
      <c r="B23" s="183"/>
      <c r="C23" s="183"/>
      <c r="D23" s="319"/>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80" zoomScaleNormal="80" workbookViewId="0">
      <selection activeCell="G83" sqref="G83:J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7"/>
      <c r="B1" s="338"/>
      <c r="C1" s="338"/>
      <c r="D1" s="338"/>
      <c r="E1" s="338"/>
      <c r="F1" s="338"/>
      <c r="G1" s="338"/>
      <c r="H1" s="338"/>
      <c r="I1" s="338"/>
      <c r="J1" s="338"/>
      <c r="K1" s="339"/>
      <c r="L1" s="103"/>
      <c r="P1" s="3"/>
      <c r="Q1" s="3"/>
      <c r="R1" s="3"/>
      <c r="S1" s="3"/>
      <c r="T1" s="3"/>
      <c r="U1" s="3"/>
      <c r="V1" s="3"/>
      <c r="W1" s="3"/>
      <c r="X1" s="3"/>
      <c r="Y1" s="3"/>
      <c r="Z1" s="3"/>
      <c r="AA1" s="3"/>
      <c r="AB1" s="3"/>
      <c r="AC1" s="3"/>
      <c r="AD1" s="3"/>
      <c r="AE1" s="3"/>
      <c r="AF1" s="3"/>
      <c r="AG1" s="3"/>
      <c r="AH1" s="3"/>
    </row>
    <row r="2" spans="1:34" ht="81.75" customHeight="1">
      <c r="A2" s="28"/>
      <c r="B2" s="303"/>
      <c r="C2" s="29"/>
      <c r="D2" s="340" t="str">
        <f ca="1">OFFSET(L!$C$1,MATCH("Declaration"&amp;ADDRESS(ROW(),COLUMN(),4),L!$A:$A,0)-1,SL,,)</f>
        <v>Extended Mineral Reporting Template (EMRT)</v>
      </c>
      <c r="E2" s="341"/>
      <c r="F2" s="341"/>
      <c r="G2" s="341"/>
      <c r="H2" s="341"/>
      <c r="I2" s="341"/>
      <c r="J2" s="34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3" t="s">
        <v>18</v>
      </c>
      <c r="C3" s="12"/>
      <c r="D3" s="31" t="s">
        <v>19</v>
      </c>
      <c r="E3" s="324"/>
      <c r="F3" s="325"/>
      <c r="G3" s="325"/>
      <c r="H3" s="325"/>
      <c r="I3" s="325"/>
      <c r="J3" s="192" t="s">
        <v>12808</v>
      </c>
      <c r="K3" s="30"/>
      <c r="L3" s="103"/>
      <c r="P3" s="39">
        <f>MATCH($D$3,LN,0)</f>
        <v>1</v>
      </c>
    </row>
    <row r="4" spans="1:34" ht="15.75">
      <c r="A4" s="28"/>
      <c r="B4" s="347" t="str">
        <f ca="1">OFFSET(L!$C$1,MATCH("Declaration"&amp;ADDRESS(ROW(),COLUMN(),4),L!$A:$A,0)-1,SL,,)</f>
        <v>The purpose of this document is to collect sourcing information on cobalt or natural mica.</v>
      </c>
      <c r="C4" s="347"/>
      <c r="D4" s="347"/>
      <c r="E4" s="347"/>
      <c r="F4" s="347"/>
      <c r="G4" s="347"/>
      <c r="H4" s="347"/>
      <c r="I4" s="351" t="str">
        <f ca="1">OFFSET(L!$C$1,MATCH("Declaration"&amp;ADDRESS(ROW(),COLUMN(),4),L!$A:$A,0)-1,SL,,)</f>
        <v>Link to Terms &amp; Conditions</v>
      </c>
      <c r="J4" s="35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0"/>
      <c r="L6" s="105" t="s">
        <v>20</v>
      </c>
      <c r="P6" s="3"/>
      <c r="Q6" s="3"/>
      <c r="R6" s="3"/>
      <c r="S6" s="3"/>
      <c r="T6" s="3"/>
      <c r="U6" s="3"/>
      <c r="V6" s="3"/>
      <c r="W6" s="3"/>
      <c r="X6" s="3"/>
      <c r="Y6" s="3"/>
      <c r="Z6" s="3"/>
      <c r="AA6" s="3"/>
      <c r="AB6" s="3"/>
      <c r="AC6" s="3"/>
      <c r="AD6" s="3"/>
      <c r="AE6" s="3"/>
      <c r="AF6" s="3"/>
      <c r="AG6" s="3"/>
      <c r="AH6" s="3"/>
    </row>
    <row r="7" spans="1:34" ht="15.75">
      <c r="A7" s="28"/>
      <c r="B7" s="352" t="str">
        <f ca="1">OFFSET(L!$C$1,MATCH("Declaration"&amp;ADDRESS(ROW(),COLUMN(),4),L!$A:$A,0)-1,SL,,)</f>
        <v>Company Information</v>
      </c>
      <c r="C7" s="352"/>
      <c r="D7" s="352"/>
      <c r="E7" s="352"/>
      <c r="F7" s="352"/>
      <c r="G7" s="352"/>
      <c r="H7" s="352"/>
      <c r="I7" s="352"/>
      <c r="J7" s="35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3" t="s">
        <v>12810</v>
      </c>
      <c r="E8" s="344"/>
      <c r="F8" s="344"/>
      <c r="G8" s="344"/>
      <c r="H8" s="344"/>
      <c r="I8" s="344"/>
      <c r="J8" s="34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1" t="s">
        <v>21</v>
      </c>
      <c r="E9" s="362"/>
      <c r="F9" s="362"/>
      <c r="G9" s="36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3" t="str">
        <f ca="1">OFFSET(L!$C$1,MATCH("Declaration"&amp;ADDRESS(ROW(),COLUMN(),4)&amp;LEFT($D$9,1),L!$A:$A,0)-1,SL,,)</f>
        <v>Description of Scope:</v>
      </c>
      <c r="C10" s="113"/>
      <c r="D10" s="348"/>
      <c r="E10" s="349"/>
      <c r="F10" s="349"/>
      <c r="G10" s="349"/>
      <c r="H10" s="349"/>
      <c r="I10" s="349"/>
      <c r="J10" s="350"/>
      <c r="K10" s="30"/>
      <c r="L10" s="105"/>
      <c r="Q10" s="3"/>
      <c r="R10" s="3"/>
      <c r="S10" s="3"/>
      <c r="T10" s="3"/>
      <c r="U10" s="3"/>
      <c r="V10" s="3"/>
      <c r="W10" s="3"/>
      <c r="X10" s="3"/>
      <c r="Y10" s="3"/>
      <c r="Z10" s="3"/>
      <c r="AA10" s="3"/>
      <c r="AB10" s="3"/>
      <c r="AC10" s="3"/>
      <c r="AD10" s="3"/>
      <c r="AE10" s="3"/>
      <c r="AF10" s="3"/>
      <c r="AG10" s="3"/>
      <c r="AH10" s="3"/>
    </row>
    <row r="11" spans="1:34" ht="15.75">
      <c r="A11" s="32"/>
      <c r="B11" s="354"/>
      <c r="C11" s="113"/>
      <c r="D11" s="355" t="str">
        <f ca="1">IF(D9=Q9,OFFSET(L!$C$1,MATCH("Declaration"&amp;ADDRESS(ROW(),COLUMN(),4),L!$A:$A,0)-1,SL,,),"")</f>
        <v/>
      </c>
      <c r="E11" s="356"/>
      <c r="F11" s="356"/>
      <c r="G11" s="356"/>
      <c r="H11" s="356"/>
      <c r="I11" s="356"/>
      <c r="J11" s="35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35"/>
      <c r="F12" s="335"/>
      <c r="G12" s="335"/>
      <c r="H12" s="335"/>
      <c r="I12" s="335"/>
      <c r="J12" s="33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35"/>
      <c r="F13" s="335"/>
      <c r="G13" s="335"/>
      <c r="H13" s="335"/>
      <c r="I13" s="335"/>
      <c r="J13" s="33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35"/>
      <c r="F14" s="335"/>
      <c r="G14" s="335"/>
      <c r="H14" s="335"/>
      <c r="I14" s="335"/>
      <c r="J14" s="33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12811</v>
      </c>
      <c r="E15" s="335"/>
      <c r="F15" s="335"/>
      <c r="G15" s="335"/>
      <c r="H15" s="335"/>
      <c r="I15" s="335"/>
      <c r="J15" s="33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4" t="s">
        <v>12812</v>
      </c>
      <c r="E16" s="335"/>
      <c r="F16" s="335"/>
      <c r="G16" s="335"/>
      <c r="H16" s="335"/>
      <c r="I16" s="335"/>
      <c r="J16" s="33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12813</v>
      </c>
      <c r="E17" s="335"/>
      <c r="F17" s="335"/>
      <c r="G17" s="335"/>
      <c r="H17" s="335"/>
      <c r="I17" s="335"/>
      <c r="J17" s="33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12811</v>
      </c>
      <c r="E18" s="335"/>
      <c r="F18" s="335"/>
      <c r="G18" s="335"/>
      <c r="H18" s="335"/>
      <c r="I18" s="335"/>
      <c r="J18" s="33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12814</v>
      </c>
      <c r="E19" s="335"/>
      <c r="F19" s="335"/>
      <c r="G19" s="335"/>
      <c r="H19" s="335"/>
      <c r="I19" s="335"/>
      <c r="J19" s="33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4" t="s">
        <v>12812</v>
      </c>
      <c r="E20" s="335"/>
      <c r="F20" s="335"/>
      <c r="G20" s="335"/>
      <c r="H20" s="335"/>
      <c r="I20" s="335"/>
      <c r="J20" s="33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35"/>
      <c r="F21" s="335"/>
      <c r="G21" s="335"/>
      <c r="H21" s="335"/>
      <c r="I21" s="335"/>
      <c r="J21" s="33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7">
        <v>44957</v>
      </c>
      <c r="E22" s="368"/>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0"/>
      <c r="E23" s="36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0" t="str">
        <f ca="1">OFFSET(L!$C$1,MATCH("Declaration"&amp;ADDRESS(ROW(),COLUMN(),4),L!$A:$A,0)-1,SL,,)</f>
        <v>Answer the following questions 1 - 7 based on the declaration scope indicated above</v>
      </c>
      <c r="C24" s="320"/>
      <c r="D24" s="320"/>
      <c r="E24" s="320"/>
      <c r="F24" s="320"/>
      <c r="G24" s="320"/>
      <c r="H24" s="320"/>
      <c r="I24" s="320"/>
      <c r="J24" s="32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6" t="str">
        <f ca="1">OFFSET(L!$C$1,MATCH("Declaration"&amp;ADDRESS(ROW(),COLUMN(),4),L!$A:$A,0)-1,SL,,)</f>
        <v>Answer</v>
      </c>
      <c r="E25" s="366"/>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6" t="s">
        <v>27</v>
      </c>
      <c r="E26" s="327"/>
      <c r="F26" s="9"/>
      <c r="G26" s="321"/>
      <c r="H26" s="322"/>
      <c r="I26" s="322"/>
      <c r="J26" s="32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6" t="s">
        <v>27</v>
      </c>
      <c r="E27" s="327"/>
      <c r="F27" s="9"/>
      <c r="G27" s="321"/>
      <c r="H27" s="322"/>
      <c r="I27" s="322"/>
      <c r="J27" s="323"/>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2" t="s">
        <v>24</v>
      </c>
      <c r="E28" s="333"/>
      <c r="F28" s="9"/>
      <c r="G28" s="321"/>
      <c r="H28" s="322"/>
      <c r="I28" s="322"/>
      <c r="J28" s="32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4" t="s">
        <v>24</v>
      </c>
      <c r="E29" s="365"/>
      <c r="F29" s="9"/>
      <c r="G29" s="321"/>
      <c r="H29" s="322"/>
      <c r="I29" s="322"/>
      <c r="J29" s="32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4"/>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8" t="str">
        <f ca="1">D25</f>
        <v>Answer</v>
      </c>
      <c r="E31" s="358"/>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6" t="s">
        <v>27</v>
      </c>
      <c r="E32" s="327"/>
      <c r="F32" s="9"/>
      <c r="G32" s="321"/>
      <c r="H32" s="322"/>
      <c r="I32" s="322"/>
      <c r="J32" s="32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6" t="s">
        <v>27</v>
      </c>
      <c r="E33" s="327"/>
      <c r="F33" s="9"/>
      <c r="G33" s="321"/>
      <c r="H33" s="322"/>
      <c r="I33" s="322"/>
      <c r="J33" s="323"/>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2" t="s">
        <v>24</v>
      </c>
      <c r="E34" s="333"/>
      <c r="F34" s="9"/>
      <c r="G34" s="321"/>
      <c r="H34" s="322"/>
      <c r="I34" s="322"/>
      <c r="J34" s="32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2" t="s">
        <v>24</v>
      </c>
      <c r="E35" s="333"/>
      <c r="F35" s="9"/>
      <c r="G35" s="321"/>
      <c r="H35" s="322"/>
      <c r="I35" s="322"/>
      <c r="J35" s="32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4"/>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8" t="str">
        <f ca="1">D25</f>
        <v>Answer</v>
      </c>
      <c r="E37" s="358"/>
      <c r="F37" s="15"/>
      <c r="G37" s="38" t="str">
        <f ca="1">G25</f>
        <v>Comments</v>
      </c>
      <c r="H37" s="359"/>
      <c r="I37" s="359"/>
      <c r="J37" s="359"/>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6" t="s">
        <v>27</v>
      </c>
      <c r="E38" s="327"/>
      <c r="F38" s="41"/>
      <c r="G38" s="321"/>
      <c r="H38" s="322"/>
      <c r="I38" s="322"/>
      <c r="J38" s="32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6" t="s">
        <v>24</v>
      </c>
      <c r="E39" s="327"/>
      <c r="F39" s="41"/>
      <c r="G39" s="321"/>
      <c r="H39" s="322"/>
      <c r="I39" s="322"/>
      <c r="J39" s="323"/>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6"/>
      <c r="E40" s="327"/>
      <c r="F40" s="41"/>
      <c r="G40" s="321"/>
      <c r="H40" s="322"/>
      <c r="I40" s="322"/>
      <c r="J40" s="32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6"/>
      <c r="E41" s="327"/>
      <c r="F41" s="41"/>
      <c r="G41" s="321"/>
      <c r="H41" s="322"/>
      <c r="I41" s="322"/>
      <c r="J41" s="32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8" t="str">
        <f ca="1">D25</f>
        <v>Answer</v>
      </c>
      <c r="E43" s="358"/>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6" t="s">
        <v>24</v>
      </c>
      <c r="E44" s="327"/>
      <c r="F44" s="41"/>
      <c r="G44" s="321"/>
      <c r="H44" s="322"/>
      <c r="I44" s="322"/>
      <c r="J44" s="32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6"/>
      <c r="E45" s="327"/>
      <c r="F45" s="41"/>
      <c r="G45" s="321"/>
      <c r="H45" s="322"/>
      <c r="I45" s="322"/>
      <c r="J45" s="32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2"/>
      <c r="E46" s="333"/>
      <c r="F46" s="41"/>
      <c r="G46" s="321"/>
      <c r="H46" s="322"/>
      <c r="I46" s="322"/>
      <c r="J46" s="32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2"/>
      <c r="E47" s="333"/>
      <c r="F47" s="41"/>
      <c r="G47" s="321"/>
      <c r="H47" s="322"/>
      <c r="I47" s="322"/>
      <c r="J47" s="32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8" t="str">
        <f ca="1">D25</f>
        <v>Answer</v>
      </c>
      <c r="E49" s="358"/>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0" t="s">
        <v>31</v>
      </c>
      <c r="E50" s="331"/>
      <c r="F50" s="41"/>
      <c r="G50" s="321"/>
      <c r="H50" s="322"/>
      <c r="I50" s="322"/>
      <c r="J50" s="32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0" t="s">
        <v>31</v>
      </c>
      <c r="E51" s="331"/>
      <c r="F51" s="41"/>
      <c r="G51" s="321"/>
      <c r="H51" s="322"/>
      <c r="I51" s="322"/>
      <c r="J51" s="32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8"/>
      <c r="E52" s="329"/>
      <c r="F52" s="41"/>
      <c r="G52" s="321"/>
      <c r="H52" s="322"/>
      <c r="I52" s="322"/>
      <c r="J52" s="32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8"/>
      <c r="E53" s="329"/>
      <c r="F53" s="41"/>
      <c r="G53" s="321"/>
      <c r="H53" s="322"/>
      <c r="I53" s="322"/>
      <c r="J53" s="32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8" t="str">
        <f ca="1">D25</f>
        <v>Answer</v>
      </c>
      <c r="E55" s="358"/>
      <c r="F55" s="15"/>
      <c r="G55" s="38" t="str">
        <f ca="1">G25</f>
        <v>Comments</v>
      </c>
      <c r="H55" s="369"/>
      <c r="I55" s="369"/>
      <c r="J55" s="369"/>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2" t="s">
        <v>24</v>
      </c>
      <c r="E56" s="373"/>
      <c r="F56" s="41"/>
      <c r="G56" s="321" t="s">
        <v>12816</v>
      </c>
      <c r="H56" s="322"/>
      <c r="I56" s="322"/>
      <c r="J56" s="32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6" t="s">
        <v>24</v>
      </c>
      <c r="E57" s="327"/>
      <c r="F57" s="41"/>
      <c r="G57" s="321" t="s">
        <v>12816</v>
      </c>
      <c r="H57" s="322"/>
      <c r="I57" s="322"/>
      <c r="J57" s="32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2"/>
      <c r="E58" s="333"/>
      <c r="F58" s="41"/>
      <c r="G58" s="321"/>
      <c r="H58" s="322"/>
      <c r="I58" s="322"/>
      <c r="J58" s="32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2"/>
      <c r="E59" s="333"/>
      <c r="F59" s="41"/>
      <c r="G59" s="321"/>
      <c r="H59" s="322"/>
      <c r="I59" s="322"/>
      <c r="J59" s="32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8" t="str">
        <f ca="1">D25</f>
        <v>Answer</v>
      </c>
      <c r="E61" s="358"/>
      <c r="F61" s="15"/>
      <c r="G61" s="38" t="str">
        <f ca="1">G25</f>
        <v>Comments</v>
      </c>
      <c r="H61" s="369" t="str">
        <f>IF(Q69="(*)","Click here to enter smelter names","")</f>
        <v/>
      </c>
      <c r="I61" s="369"/>
      <c r="J61" s="369"/>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6" t="s">
        <v>27</v>
      </c>
      <c r="E62" s="327"/>
      <c r="F62" s="42"/>
      <c r="G62" s="321" t="s">
        <v>12817</v>
      </c>
      <c r="H62" s="322"/>
      <c r="I62" s="322"/>
      <c r="J62" s="32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6" t="s">
        <v>27</v>
      </c>
      <c r="E63" s="327"/>
      <c r="F63" s="42"/>
      <c r="G63" s="321" t="s">
        <v>12817</v>
      </c>
      <c r="H63" s="322"/>
      <c r="I63" s="322"/>
      <c r="J63" s="32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2"/>
      <c r="E64" s="333"/>
      <c r="F64" s="42"/>
      <c r="G64" s="321"/>
      <c r="H64" s="322"/>
      <c r="I64" s="322"/>
      <c r="J64" s="32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2"/>
      <c r="E65" s="333"/>
      <c r="F65" s="44"/>
      <c r="G65" s="321"/>
      <c r="H65" s="322"/>
      <c r="I65" s="322"/>
      <c r="J65" s="32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8" t="str">
        <f ca="1">OFFSET(L!$C$1,MATCH("Declaration"&amp;ADDRESS(ROW(),COLUMN(),4),L!$A:$A,0)-1,SL,,)</f>
        <v>Answer the Following Questions at a Company Level</v>
      </c>
      <c r="C67" s="378"/>
      <c r="D67" s="378"/>
      <c r="E67" s="378"/>
      <c r="F67" s="378"/>
      <c r="G67" s="378"/>
      <c r="H67" s="378"/>
      <c r="I67" s="378"/>
      <c r="J67" s="37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6" t="str">
        <f ca="1">D25</f>
        <v>Answer</v>
      </c>
      <c r="E68" s="366"/>
      <c r="F68" s="47"/>
      <c r="G68" s="366" t="str">
        <f ca="1">G25</f>
        <v>Comments</v>
      </c>
      <c r="H68" s="366" t="e">
        <f>HLOOKUP(SL,LT,$O68,0)</f>
        <v>#NAME?</v>
      </c>
      <c r="I68" s="36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6" t="s">
        <v>27</v>
      </c>
      <c r="E69" s="327"/>
      <c r="F69" s="51"/>
      <c r="G69" s="321"/>
      <c r="H69" s="322"/>
      <c r="I69" s="322"/>
      <c r="J69" s="323"/>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1"/>
      <c r="H70" s="371"/>
      <c r="I70" s="371"/>
      <c r="J70" s="37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6" t="s">
        <v>27</v>
      </c>
      <c r="E71" s="327"/>
      <c r="F71" s="51"/>
      <c r="G71" s="382" t="s">
        <v>12818</v>
      </c>
      <c r="H71" s="383"/>
      <c r="I71" s="383"/>
      <c r="J71" s="384"/>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3"/>
      <c r="E72" s="233"/>
      <c r="F72" s="9"/>
      <c r="G72" s="234"/>
      <c r="H72" s="234"/>
      <c r="I72" s="234"/>
      <c r="J72" s="234"/>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2"/>
      <c r="D73" s="377"/>
      <c r="E73" s="377"/>
      <c r="F73" s="235"/>
      <c r="G73" s="370"/>
      <c r="H73" s="370"/>
      <c r="I73" s="370"/>
      <c r="J73" s="370"/>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6" t="s">
        <v>24</v>
      </c>
      <c r="E74" s="327"/>
      <c r="F74" s="9"/>
      <c r="G74" s="321" t="s">
        <v>12816</v>
      </c>
      <c r="H74" s="322"/>
      <c r="I74" s="322"/>
      <c r="J74" s="32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6" t="s">
        <v>24</v>
      </c>
      <c r="E75" s="327"/>
      <c r="F75" s="9"/>
      <c r="G75" s="321" t="s">
        <v>12816</v>
      </c>
      <c r="H75" s="322"/>
      <c r="I75" s="322"/>
      <c r="J75" s="32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6" t="s">
        <v>27</v>
      </c>
      <c r="E77" s="327"/>
      <c r="F77" s="51"/>
      <c r="G77" s="321"/>
      <c r="H77" s="322"/>
      <c r="I77" s="322"/>
      <c r="J77" s="323"/>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79" t="s">
        <v>37</v>
      </c>
      <c r="E79" s="380"/>
      <c r="F79" s="51"/>
      <c r="G79" s="321" t="s">
        <v>12819</v>
      </c>
      <c r="H79" s="322"/>
      <c r="I79" s="322"/>
      <c r="J79" s="323"/>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71"/>
      <c r="H80" s="371"/>
      <c r="I80" s="371"/>
      <c r="J80" s="37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6" t="s">
        <v>27</v>
      </c>
      <c r="E81" s="327"/>
      <c r="F81" s="51"/>
      <c r="G81" s="321"/>
      <c r="H81" s="322"/>
      <c r="I81" s="322"/>
      <c r="J81" s="323"/>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81"/>
      <c r="H82" s="381"/>
      <c r="I82" s="381"/>
      <c r="J82" s="38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6" t="s">
        <v>27</v>
      </c>
      <c r="E83" s="327"/>
      <c r="F83" s="51"/>
      <c r="G83" s="321"/>
      <c r="H83" s="322"/>
      <c r="I83" s="322"/>
      <c r="J83" s="323"/>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6" t="str">
        <f>IF(OR($D$8="",$I$3=""),"","Click here to check required fields completion")</f>
        <v/>
      </c>
      <c r="C84" s="376"/>
      <c r="D84" s="376"/>
      <c r="E84" s="376"/>
      <c r="F84" s="376"/>
      <c r="G84" s="376"/>
      <c r="H84" s="376"/>
      <c r="I84" s="376"/>
      <c r="J84" s="376"/>
      <c r="K84" s="30"/>
      <c r="L84" s="103"/>
      <c r="P84" s="3"/>
      <c r="Q84" s="3"/>
      <c r="R84" s="3"/>
      <c r="S84" s="3"/>
      <c r="T84" s="3"/>
      <c r="U84" s="3"/>
      <c r="V84" s="3"/>
      <c r="W84" s="3"/>
      <c r="X84" s="3"/>
      <c r="Y84" s="3">
        <v>86</v>
      </c>
      <c r="Z84" s="3"/>
      <c r="AA84" s="3"/>
      <c r="AB84" s="3"/>
      <c r="AC84" s="3"/>
      <c r="AD84" s="3"/>
      <c r="AE84" s="3"/>
      <c r="AF84" s="3"/>
      <c r="AG84" s="3"/>
      <c r="AH84" s="3"/>
    </row>
    <row r="85" spans="1:34" ht="15.75" thickBot="1">
      <c r="A85" s="374" t="str">
        <f ca="1">OFFSET(L!$C$1,MATCH("General"&amp;"Cpy",L!$A:$A,0)-1,SL,,)</f>
        <v>© 2022 Responsible Minerals Initiative. All rights reserved.</v>
      </c>
      <c r="B85" s="375"/>
      <c r="C85" s="375"/>
      <c r="D85" s="375"/>
      <c r="E85" s="375"/>
      <c r="F85" s="375"/>
      <c r="G85" s="375"/>
      <c r="H85" s="375"/>
      <c r="I85" s="375"/>
      <c r="J85" s="37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5" priority="122" stopIfTrue="1">
      <formula>IF($D$26="",TRUE)</formula>
    </cfRule>
  </conditionalFormatting>
  <conditionalFormatting sqref="D27:E27">
    <cfRule type="expression" dxfId="104" priority="129" stopIfTrue="1">
      <formula>IF($D$27="",TRUE)</formula>
    </cfRule>
  </conditionalFormatting>
  <conditionalFormatting sqref="D8:J8">
    <cfRule type="expression" dxfId="103" priority="136" stopIfTrue="1">
      <formula>IF($D$8="",TRUE)</formula>
    </cfRule>
  </conditionalFormatting>
  <conditionalFormatting sqref="D9:G9">
    <cfRule type="expression" dxfId="102" priority="137" stopIfTrue="1">
      <formula>IF($D$9="",TRUE)</formula>
    </cfRule>
  </conditionalFormatting>
  <conditionalFormatting sqref="D15:J15">
    <cfRule type="expression" dxfId="101" priority="138" stopIfTrue="1">
      <formula>IF($D$15="",TRUE)</formula>
    </cfRule>
  </conditionalFormatting>
  <conditionalFormatting sqref="D16:J16">
    <cfRule type="expression" dxfId="100" priority="139" stopIfTrue="1">
      <formula>IF($D$16="",TRUE)</formula>
    </cfRule>
  </conditionalFormatting>
  <conditionalFormatting sqref="D17:J17">
    <cfRule type="expression" dxfId="99" priority="140" stopIfTrue="1">
      <formula>IF($D$17="",TRUE)</formula>
    </cfRule>
  </conditionalFormatting>
  <conditionalFormatting sqref="D18:J18">
    <cfRule type="expression" dxfId="98" priority="141" stopIfTrue="1">
      <formula>IF($D$18="",TRUE)</formula>
    </cfRule>
  </conditionalFormatting>
  <conditionalFormatting sqref="D22:E22">
    <cfRule type="expression" dxfId="97" priority="144" stopIfTrue="1">
      <formula>IF($D$22="",TRUE)</formula>
    </cfRule>
  </conditionalFormatting>
  <conditionalFormatting sqref="D10:J10">
    <cfRule type="expression" dxfId="96" priority="41" stopIfTrue="1">
      <formula>IF($D$9=$Q$9,TRUE)</formula>
    </cfRule>
    <cfRule type="expression" dxfId="95" priority="151" stopIfTrue="1">
      <formula>IF(AND($D$10="",$D$9=$R$9),TRUE)</formula>
    </cfRule>
  </conditionalFormatting>
  <conditionalFormatting sqref="D40:E40 D46:E46 D52:E52 D58:E58 D64:E64">
    <cfRule type="expression" dxfId="94" priority="34" stopIfTrue="1">
      <formula>$P$28=""</formula>
    </cfRule>
  </conditionalFormatting>
  <conditionalFormatting sqref="D41:E41 D47:E47 D53:E53 D59:E59 D65:E65">
    <cfRule type="expression" dxfId="93" priority="149" stopIfTrue="1">
      <formula>$P$29=""</formula>
    </cfRule>
  </conditionalFormatting>
  <conditionalFormatting sqref="D40 D46 D52 D58 D64">
    <cfRule type="expression" dxfId="92" priority="147" stopIfTrue="1">
      <formula>IF(AND(OR($D$28="Yes",$D$28=""),D40=""),1,0)</formula>
    </cfRule>
  </conditionalFormatting>
  <conditionalFormatting sqref="D38:E38 D44:E44 D50:E50 D56:E56 D62:E62">
    <cfRule type="expression" dxfId="91" priority="38" stopIfTrue="1">
      <formula>IF(AND(OR($D$26="No",$D$26="Unknown",$D$26="Not applicable for this declaration",$D$32="No",$D$32="Unknown"),D38=""),1,0)</formula>
    </cfRule>
    <cfRule type="expression" dxfId="90" priority="39" stopIfTrue="1">
      <formula>IF(AND(OR($D$26="Yes",$D$26=""),D38=""),1,0)</formula>
    </cfRule>
  </conditionalFormatting>
  <conditionalFormatting sqref="G79:J79">
    <cfRule type="expression" dxfId="89" priority="32" stopIfTrue="1">
      <formula>IF(AND($D$79="Yes, using other format (describe)",$G$79=""),TRUE)</formula>
    </cfRule>
  </conditionalFormatting>
  <conditionalFormatting sqref="D39:E39 D45:E45 D51:E51 D57:E57 D63:E63">
    <cfRule type="expression" dxfId="88" priority="145" stopIfTrue="1">
      <formula>IF(AND(OR($D$27="No",$D$27="Unknown",$D$27="Not applicable for this declaration",$D$33="No",$D$33="Unknown"),D39=""),1,0)</formula>
    </cfRule>
    <cfRule type="expression" dxfId="87" priority="146" stopIfTrue="1">
      <formula>IF(AND(OR($D$27="Yes",$D$27=""),D39=""),1,0)</formula>
    </cfRule>
  </conditionalFormatting>
  <conditionalFormatting sqref="D41:E41 D47:E47 D53:E53 D59:E59 D65:E65">
    <cfRule type="expression" dxfId="86" priority="150" stopIfTrue="1">
      <formula>IF(AND(OR($D$29="Yes",$D$29=""),D41=""),1,0)</formula>
    </cfRule>
  </conditionalFormatting>
  <conditionalFormatting sqref="D20:J20">
    <cfRule type="expression" dxfId="85" priority="20" stopIfTrue="1">
      <formula>IF($D$20="",TRUE)</formula>
    </cfRule>
  </conditionalFormatting>
  <conditionalFormatting sqref="D28 D40 D46 D52 D58 D64">
    <cfRule type="expression" dxfId="84" priority="18">
      <formula>IF($D$28="No",TRUE)</formula>
    </cfRule>
  </conditionalFormatting>
  <conditionalFormatting sqref="D29 D41 D47 D53 D59 D65">
    <cfRule type="expression" dxfId="83" priority="17">
      <formula>IF($D$29="No",TRUE)</formula>
    </cfRule>
  </conditionalFormatting>
  <conditionalFormatting sqref="G71:J71">
    <cfRule type="expression" dxfId="82" priority="14">
      <formula>IF(AND($D$71="Yes",$G$71=""),TRUE)</formula>
    </cfRule>
  </conditionalFormatting>
  <conditionalFormatting sqref="G81:J81">
    <cfRule type="expression" dxfId="81" priority="13">
      <formula>IF(AND($D$81="Yes, using other format (describe)",$G$81=""),TRUE)</formula>
    </cfRule>
  </conditionalFormatting>
  <conditionalFormatting sqref="D32:E32">
    <cfRule type="expression" dxfId="80" priority="7" stopIfTrue="1">
      <formula>IF(AND(OR($D$26="Yes",$D$26=""),$D$32=""),1,0)</formula>
    </cfRule>
    <cfRule type="expression" dxfId="79" priority="11" stopIfTrue="1">
      <formula>IF($P$26="",TRUE)</formula>
    </cfRule>
  </conditionalFormatting>
  <conditionalFormatting sqref="D33:E33">
    <cfRule type="expression" dxfId="78" priority="10" stopIfTrue="1">
      <formula>IF(AND(OR($D$27="Yes",$D$27=""),$D$33=""),1,0)</formula>
    </cfRule>
    <cfRule type="expression" dxfId="77" priority="12" stopIfTrue="1">
      <formula>IF($P$27="",TRUE)</formula>
    </cfRule>
  </conditionalFormatting>
  <conditionalFormatting sqref="D34">
    <cfRule type="expression" dxfId="76" priority="9">
      <formula>IF($D$28="No",TRUE)</formula>
    </cfRule>
  </conditionalFormatting>
  <conditionalFormatting sqref="D35">
    <cfRule type="expression" dxfId="75" priority="8">
      <formula>IF($D$29="No",TRUE)</formula>
    </cfRule>
  </conditionalFormatting>
  <conditionalFormatting sqref="D74:E74">
    <cfRule type="expression" dxfId="74" priority="3" stopIfTrue="1">
      <formula>IF(AND(OR($D$26="No",$D$26="Unknown",$D$26="Not applicable for this declaration",$D$32="No",$D$32="Unknown"),D74=""),1,0)</formula>
    </cfRule>
    <cfRule type="expression" dxfId="73" priority="4" stopIfTrue="1">
      <formula>IF(AND(OR($D$26="Yes",$D$26=""),D74=""),1,0)</formula>
    </cfRule>
  </conditionalFormatting>
  <conditionalFormatting sqref="D75:E75">
    <cfRule type="expression" dxfId="72" priority="5" stopIfTrue="1">
      <formula>IF(AND(OR($D$27="No",$D$27="Unknown",$D$27="Not applicable for this declaration",$D$33="No",$D$33="Unknown"),D74=""),1,0)</formula>
    </cfRule>
    <cfRule type="expression" dxfId="71" priority="6" stopIfTrue="1">
      <formula>IF(AND(OR($D$27="Yes",$D$27=""),D75=""),1,0)</formula>
    </cfRule>
  </conditionalFormatting>
  <conditionalFormatting sqref="D69:E69 D71:E71 D77:E77 D79:E79 D81:E81 D83:E83">
    <cfRule type="expression" dxfId="70" priority="1" stopIfTrue="1">
      <formula>AND(OR($D$26="No",$D$26="Unknown",$D$26="Not applicable for this declaration"),OR($D$27="No",$D$27="Unknown",$D$27="Not applicable for this declaration"))</formula>
    </cfRule>
    <cfRule type="expression" dxfId="69"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80" zoomScaleNormal="80" workbookViewId="0">
      <pane ySplit="3" topLeftCell="A5" activePane="bottomLeft" state="frozen"/>
      <selection activeCell="B24" sqref="B24:J24"/>
      <selection pane="bottomLeft" activeCell="C39" sqref="C39"/>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1"/>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2"/>
      <c r="B2" s="155" t="str">
        <f ca="1">OFFSET(L!$C$1,MATCH("Smelter List"&amp;ADDRESS(ROW(),COLUMN(),4),L!$A:$A,0)-1,SL,,)</f>
        <v>TO BEGIN:</v>
      </c>
      <c r="C2" s="144"/>
      <c r="D2" s="144"/>
      <c r="E2" s="144"/>
      <c r="F2" s="163"/>
      <c r="G2" s="163"/>
      <c r="H2" s="163"/>
      <c r="I2" s="304"/>
      <c r="J2" s="385" t="s">
        <v>44</v>
      </c>
      <c r="K2" s="386"/>
      <c r="L2" s="386"/>
      <c r="M2" s="386"/>
      <c r="N2" s="386"/>
      <c r="O2" s="386"/>
      <c r="P2" s="164"/>
      <c r="Q2" s="165"/>
      <c r="R2" s="166"/>
      <c r="S2" s="166"/>
      <c r="T2" s="166"/>
      <c r="AH2" s="132" t="s">
        <v>27</v>
      </c>
    </row>
    <row r="3" spans="1:34" s="17" customFormat="1" ht="240.6" customHeight="1">
      <c r="A3" s="203"/>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7"/>
      <c r="G3" s="388" t="str">
        <f ca="1">OFFSET(L!$C$1,MATCH("General"&amp;"Cpy",L!$A:$A,0)-1,SL,,)</f>
        <v>© 2022 Responsible Minerals Initiative. All rights reserved.</v>
      </c>
      <c r="H3" s="388"/>
      <c r="I3" s="389"/>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4"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5.5">
      <c r="A5" s="151" t="s">
        <v>122</v>
      </c>
      <c r="B5" s="151" t="s">
        <v>45</v>
      </c>
      <c r="C5" s="154" t="s">
        <v>121</v>
      </c>
      <c r="D5" s="151" t="s">
        <v>121</v>
      </c>
      <c r="E5" s="151" t="s">
        <v>73</v>
      </c>
      <c r="F5" s="151" t="s">
        <v>122</v>
      </c>
      <c r="G5" s="151" t="str">
        <f ca="1">IF(C5=$X$4,"Enter smelter details",IF(ISERROR($V5),"",OFFSET('Smelter Look-up'!$F$4,$V5-4,0)))</f>
        <v>RMI</v>
      </c>
      <c r="H5" s="207">
        <f ca="1">IF(ISERROR($V5),"",OFFSET('Smelter Look-up'!$G$4,$V5-4,0))</f>
        <v>0</v>
      </c>
      <c r="I5" s="208" t="str">
        <f ca="1">IF(ISERROR($V5),"",OFFSET('Smelter Look-up'!$H$4,$V5-4,0))</f>
        <v>Taixing</v>
      </c>
      <c r="J5" s="208" t="str">
        <f ca="1">IF(ISERROR($V5),"",OFFSET('Smelter Look-up'!$I$4,$V5-4,0))</f>
        <v>Jiangsu Sheng</v>
      </c>
      <c r="K5" s="152"/>
      <c r="L5" s="152"/>
      <c r="M5" s="152"/>
      <c r="N5" s="152"/>
      <c r="O5" s="152"/>
      <c r="P5" s="210"/>
      <c r="Q5" s="153"/>
      <c r="R5" s="151" t="str">
        <f ca="1">IF(ISERROR($V5),"",OFFSET('Smelter Look-up'!$C$4,$V5-4,0)&amp;"")</f>
        <v>Gem (Jiangsu) Cobalt Industry Co., Ltd.</v>
      </c>
      <c r="S5" s="157" t="str">
        <f t="shared" ref="S5:S63" ca="1" si="0">IF(B5="","",IF(ISERROR(MATCH($E5,CL,0)),"Unknown",INDIRECT("'C'!$A$"&amp;MATCH($E5,CL,0)+1)))</f>
        <v>Unknown</v>
      </c>
      <c r="T5" s="157" t="str">
        <f ca="1">IF(B5="","",IF(ISERROR(MATCH($J5,SorP!$B$1:$B$5662,0)),"",INDIRECT("'SorP'!$A$"&amp;MATCH($J5,SorP!$B$1:$B$5662,0))))</f>
        <v>CN-JS</v>
      </c>
      <c r="U5" s="170"/>
      <c r="V5" s="171">
        <f>IF(C5="",NA(),MATCH($B5&amp;$C5,'Smelter Look-up'!$J:$J,0))</f>
        <v>23</v>
      </c>
      <c r="X5" s="172">
        <f t="shared" ref="X5:X62" si="1">IF(AND(C5="Smelter not listed",OR(LEN(D5)=0,LEN(E5)=0)),1,0)</f>
        <v>0</v>
      </c>
      <c r="AB5" s="172" t="str">
        <f t="shared" ref="AB5:AB62" si="2">B5&amp;C5</f>
        <v>CobaltGem (Jiangsu) Cobalt Industry Co., Ltd.</v>
      </c>
    </row>
    <row r="6" spans="1:34" s="172" customFormat="1" ht="25.5">
      <c r="A6" s="151" t="s">
        <v>200</v>
      </c>
      <c r="B6" s="151" t="s">
        <v>45</v>
      </c>
      <c r="C6" s="154" t="s">
        <v>199</v>
      </c>
      <c r="D6" s="151" t="s">
        <v>199</v>
      </c>
      <c r="E6" s="151" t="s">
        <v>73</v>
      </c>
      <c r="F6" s="151" t="s">
        <v>200</v>
      </c>
      <c r="G6" s="151" t="str">
        <f ca="1">IF(C6=$X$4,"Enter smelter details",IF(ISERROR($V6),"",OFFSET('Smelter Look-up'!$F$4,$V6-4,0)))</f>
        <v>RMI</v>
      </c>
      <c r="H6" s="207">
        <f ca="1">IF(ISERROR($V6),"",OFFSET('Smelter Look-up'!$G$4,$V6-4,0))</f>
        <v>0</v>
      </c>
      <c r="I6" s="208" t="str">
        <f ca="1">IF(ISERROR($V6),"",OFFSET('Smelter Look-up'!$H$4,$V6-4,0))</f>
        <v>Lanzhou</v>
      </c>
      <c r="J6" s="208" t="str">
        <f ca="1">IF(ISERROR($V6),"",OFFSET('Smelter Look-up'!$I$4,$V6-4,0))</f>
        <v>Gansu Sheng</v>
      </c>
      <c r="K6" s="152"/>
      <c r="L6" s="152"/>
      <c r="M6" s="152"/>
      <c r="N6" s="152"/>
      <c r="O6" s="152"/>
      <c r="P6" s="210"/>
      <c r="Q6" s="153"/>
      <c r="R6" s="151" t="str">
        <f ca="1">IF(ISERROR($V6),"",OFFSET('Smelter Look-up'!$C$4,$V6-4,0)&amp;"")</f>
        <v>Lanzhou Jinchuan Advanced Materials Technology Co., Ltd.</v>
      </c>
      <c r="S6" s="157" t="str">
        <f t="shared" ca="1" si="0"/>
        <v>Unknown</v>
      </c>
      <c r="T6" s="157" t="str">
        <f ca="1">IF(B6="","",IF(ISERROR(MATCH($J6,SorP!$B$1:$B$5662,0)),"",INDIRECT("'SorP'!$A$"&amp;MATCH($J6,SorP!$B$1:$B$5662,0))))</f>
        <v>CN-GS</v>
      </c>
      <c r="U6" s="170"/>
      <c r="V6" s="171">
        <f>IF(C6="",NA(),MATCH($B6&amp;$C6,'Smelter Look-up'!$J:$J,0))</f>
        <v>57</v>
      </c>
      <c r="X6" s="172">
        <f t="shared" si="1"/>
        <v>0</v>
      </c>
      <c r="AB6" s="172" t="str">
        <f t="shared" si="2"/>
        <v>CobaltLanzhou Jinchuan Advanced Materials Technology Co., Ltd.</v>
      </c>
    </row>
    <row r="7" spans="1:34" s="172" customFormat="1" ht="25.5">
      <c r="A7" s="151" t="s">
        <v>330</v>
      </c>
      <c r="B7" s="151" t="s">
        <v>45</v>
      </c>
      <c r="C7" s="154" t="s">
        <v>329</v>
      </c>
      <c r="D7" s="151" t="s">
        <v>329</v>
      </c>
      <c r="E7" s="151" t="s">
        <v>73</v>
      </c>
      <c r="F7" s="151" t="s">
        <v>330</v>
      </c>
      <c r="G7" s="151" t="str">
        <f ca="1">IF(C7=$X$4,"Enter smelter details",IF(ISERROR($V7),"",OFFSET('Smelter Look-up'!$F$4,$V7-4,0)))</f>
        <v>RMI</v>
      </c>
      <c r="H7" s="207">
        <f ca="1">IF(ISERROR($V7),"",OFFSET('Smelter Look-up'!$G$4,$V7-4,0))</f>
        <v>0</v>
      </c>
      <c r="I7" s="208" t="str">
        <f ca="1">IF(ISERROR($V7),"",OFFSET('Smelter Look-up'!$H$4,$V7-4,0))</f>
        <v>Zhuhai</v>
      </c>
      <c r="J7" s="208" t="str">
        <f ca="1">IF(ISERROR($V7),"",OFFSET('Smelter Look-up'!$I$4,$V7-4,0))</f>
        <v>Guangdong Sheng</v>
      </c>
      <c r="K7" s="152"/>
      <c r="L7" s="152"/>
      <c r="M7" s="152"/>
      <c r="N7" s="152"/>
      <c r="O7" s="152"/>
      <c r="P7" s="210"/>
      <c r="Q7" s="153"/>
      <c r="R7" s="151" t="str">
        <f ca="1">IF(ISERROR($V7),"",OFFSET('Smelter Look-up'!$C$4,$V7-4,0)&amp;"")</f>
        <v>Zhuhai Kelixin Metal Materials Co., Ltd.</v>
      </c>
      <c r="S7" s="157" t="str">
        <f t="shared" ca="1" si="0"/>
        <v>Unknown</v>
      </c>
      <c r="T7" s="157" t="str">
        <f ca="1">IF(B7="","",IF(ISERROR(MATCH($J7,SorP!$B$1:$B$5662,0)),"",INDIRECT("'SorP'!$A$"&amp;MATCH($J7,SorP!$B$1:$B$5662,0))))</f>
        <v>CN-GD</v>
      </c>
      <c r="U7" s="170"/>
      <c r="V7" s="171">
        <f>IF(C7="",NA(),MATCH($B7&amp;$C7,'Smelter Look-up'!$J:$J,0))</f>
        <v>121</v>
      </c>
      <c r="X7" s="172">
        <f t="shared" si="1"/>
        <v>0</v>
      </c>
      <c r="AB7" s="172" t="str">
        <f t="shared" si="2"/>
        <v>CobaltZhuhai Kelixin Metal Materials Co., Ltd.</v>
      </c>
    </row>
    <row r="8" spans="1:34" s="172" customFormat="1" ht="25.5">
      <c r="A8" s="151" t="s">
        <v>120</v>
      </c>
      <c r="B8" s="151" t="s">
        <v>45</v>
      </c>
      <c r="C8" s="154" t="s">
        <v>119</v>
      </c>
      <c r="D8" s="151" t="s">
        <v>119</v>
      </c>
      <c r="E8" s="151" t="s">
        <v>73</v>
      </c>
      <c r="F8" s="151" t="s">
        <v>120</v>
      </c>
      <c r="G8" s="151" t="str">
        <f ca="1">IF(C8=$X$4,"Enter smelter details",IF(ISERROR($V8),"",OFFSET('Smelter Look-up'!$F$4,$V8-4,0)))</f>
        <v>RMI</v>
      </c>
      <c r="H8" s="207">
        <f ca="1">IF(ISERROR($V8),"",OFFSET('Smelter Look-up'!$G$4,$V8-4,0))</f>
        <v>0</v>
      </c>
      <c r="I8" s="208" t="str">
        <f ca="1">IF(ISERROR($V8),"",OFFSET('Smelter Look-up'!$H$4,$V8-4,0))</f>
        <v>Ganzhou</v>
      </c>
      <c r="J8" s="208" t="str">
        <f ca="1">IF(ISERROR($V8),"",OFFSET('Smelter Look-up'!$I$4,$V8-4,0))</f>
        <v>Jiangxi Sheng</v>
      </c>
      <c r="K8" s="152"/>
      <c r="L8" s="152"/>
      <c r="M8" s="152"/>
      <c r="N8" s="152"/>
      <c r="O8" s="152"/>
      <c r="P8" s="210"/>
      <c r="Q8" s="153"/>
      <c r="R8" s="151" t="str">
        <f ca="1">IF(ISERROR($V8),"",OFFSET('Smelter Look-up'!$C$4,$V8-4,0)&amp;"")</f>
        <v>Ganzhou Tengyuan Cobalt New Material Co., Ltd.</v>
      </c>
      <c r="S8" s="157" t="str">
        <f t="shared" ca="1" si="0"/>
        <v>Unknown</v>
      </c>
      <c r="T8" s="157" t="str">
        <f ca="1">IF(B8="","",IF(ISERROR(MATCH($J8,SorP!$B$1:$B$5662,0)),"",INDIRECT("'SorP'!$A$"&amp;MATCH($J8,SorP!$B$1:$B$5662,0))))</f>
        <v>CN-JX</v>
      </c>
      <c r="U8" s="170"/>
      <c r="V8" s="171">
        <f>IF(C8="",NA(),MATCH($B8&amp;$C8,'Smelter Look-up'!$J:$J,0))</f>
        <v>22</v>
      </c>
      <c r="X8" s="172">
        <f t="shared" si="1"/>
        <v>0</v>
      </c>
      <c r="AB8" s="172" t="str">
        <f t="shared" si="2"/>
        <v>CobaltGanzhou Tengyuan Cobalt New Material Co., Ltd.</v>
      </c>
    </row>
    <row r="9" spans="1:34" s="172" customFormat="1" ht="25.5">
      <c r="A9" s="151" t="s">
        <v>135</v>
      </c>
      <c r="B9" s="151" t="s">
        <v>45</v>
      </c>
      <c r="C9" s="154" t="s">
        <v>134</v>
      </c>
      <c r="D9" s="151" t="s">
        <v>134</v>
      </c>
      <c r="E9" s="151" t="s">
        <v>73</v>
      </c>
      <c r="F9" s="151" t="s">
        <v>135</v>
      </c>
      <c r="G9" s="151" t="str">
        <f ca="1">IF(C9=$X$4,"Enter smelter details",IF(ISERROR($V9),"",OFFSET('Smelter Look-up'!$F$4,$V9-4,0)))</f>
        <v>RMI</v>
      </c>
      <c r="H9" s="207">
        <f ca="1">IF(ISERROR($V9),"",OFFSET('Smelter Look-up'!$G$4,$V9-4,0))</f>
        <v>0</v>
      </c>
      <c r="I9" s="208" t="str">
        <f ca="1">IF(ISERROR($V9),"",OFFSET('Smelter Look-up'!$H$4,$V9-4,0))</f>
        <v>Yulin</v>
      </c>
      <c r="J9" s="208" t="str">
        <f ca="1">IF(ISERROR($V9),"",OFFSET('Smelter Look-up'!$I$4,$V9-4,0))</f>
        <v>Guangxi Zhuangzu Zizhiqu</v>
      </c>
      <c r="K9" s="152"/>
      <c r="L9" s="152"/>
      <c r="M9" s="152"/>
      <c r="N9" s="152"/>
      <c r="O9" s="152"/>
      <c r="P9" s="210"/>
      <c r="Q9" s="153"/>
      <c r="R9" s="151" t="str">
        <f ca="1">IF(ISERROR($V9),"",OFFSET('Smelter Look-up'!$C$4,$V9-4,0)&amp;"")</f>
        <v>Guangxi Yinyi Advanced Material Co., Ltd.</v>
      </c>
      <c r="S9" s="157" t="str">
        <f t="shared" ca="1" si="0"/>
        <v>Unknown</v>
      </c>
      <c r="T9" s="157" t="str">
        <f ca="1">IF(B9="","",IF(ISERROR(MATCH($J9,SorP!$B$1:$B$5662,0)),"",INDIRECT("'SorP'!$A$"&amp;MATCH($J9,SorP!$B$1:$B$5662,0))))</f>
        <v>CN-GX</v>
      </c>
      <c r="U9" s="170"/>
      <c r="V9" s="171">
        <f>IF(C9="",NA(),MATCH($B9&amp;$C9,'Smelter Look-up'!$J:$J,0))</f>
        <v>27</v>
      </c>
      <c r="X9" s="172">
        <f t="shared" si="1"/>
        <v>0</v>
      </c>
      <c r="AB9" s="172" t="str">
        <f t="shared" si="2"/>
        <v>CobaltGuangxi Yinyi Advanced Material Co., Ltd.</v>
      </c>
    </row>
    <row r="10" spans="1:34" s="172" customFormat="1" ht="25.5">
      <c r="A10" s="151" t="s">
        <v>210</v>
      </c>
      <c r="B10" s="151" t="s">
        <v>45</v>
      </c>
      <c r="C10" s="154" t="s">
        <v>209</v>
      </c>
      <c r="D10" s="151" t="s">
        <v>209</v>
      </c>
      <c r="E10" s="151" t="s">
        <v>73</v>
      </c>
      <c r="F10" s="151" t="s">
        <v>210</v>
      </c>
      <c r="G10" s="151" t="str">
        <f ca="1">IF(C10=$X$4,"Enter smelter details",IF(ISERROR($V10),"",OFFSET('Smelter Look-up'!$F$4,$V10-4,0)))</f>
        <v>RMI</v>
      </c>
      <c r="H10" s="207">
        <f ca="1">IF(ISERROR($V10),"",OFFSET('Smelter Look-up'!$G$4,$V10-4,0))</f>
        <v>0</v>
      </c>
      <c r="I10" s="208" t="str">
        <f ca="1">IF(ISERROR($V10),"",OFFSET('Smelter Look-up'!$H$4,$V10-4,0))</f>
        <v>Tianjin</v>
      </c>
      <c r="J10" s="208" t="str">
        <f ca="1">IF(ISERROR($V10),"",OFFSET('Smelter Look-up'!$I$4,$V10-4,0))</f>
        <v>Tianjin Shi</v>
      </c>
      <c r="K10" s="152"/>
      <c r="L10" s="152"/>
      <c r="M10" s="152"/>
      <c r="N10" s="152"/>
      <c r="O10" s="152"/>
      <c r="P10" s="210"/>
      <c r="Q10" s="153"/>
      <c r="R10" s="151" t="str">
        <f ca="1">IF(ISERROR($V10),"",OFFSET('Smelter Look-up'!$C$4,$V10-4,0)&amp;"")</f>
        <v>Tianjin Maolian Science &amp; Technology Co., Ltd.</v>
      </c>
      <c r="S10" s="157" t="str">
        <f t="shared" ca="1" si="0"/>
        <v>Unknown</v>
      </c>
      <c r="T10" s="157" t="str">
        <f ca="1">IF(B10="","",IF(ISERROR(MATCH($J10,SorP!$B$1:$B$5662,0)),"",INDIRECT("'SorP'!$A$"&amp;MATCH($J10,SorP!$B$1:$B$5662,0))))</f>
        <v>CN-TJ</v>
      </c>
      <c r="U10" s="170"/>
      <c r="V10" s="171">
        <f>IF(C10="",NA(),MATCH($B10&amp;$C10,'Smelter Look-up'!$J:$J,0))</f>
        <v>105</v>
      </c>
      <c r="X10" s="172">
        <f t="shared" si="1"/>
        <v>0</v>
      </c>
      <c r="AB10" s="172" t="str">
        <f t="shared" si="2"/>
        <v>CobaltTianjin Maolian Science &amp; Technology Co., Ltd.</v>
      </c>
    </row>
    <row r="11" spans="1:34" s="172" customFormat="1" ht="25.5">
      <c r="A11" s="151" t="s">
        <v>152</v>
      </c>
      <c r="B11" s="151" t="s">
        <v>45</v>
      </c>
      <c r="C11" s="154" t="s">
        <v>151</v>
      </c>
      <c r="D11" s="151" t="s">
        <v>151</v>
      </c>
      <c r="E11" s="151" t="s">
        <v>73</v>
      </c>
      <c r="F11" s="151" t="s">
        <v>152</v>
      </c>
      <c r="G11" s="151" t="str">
        <f ca="1">IF(C11=$X$4,"Enter smelter details",IF(ISERROR($V11),"",OFFSET('Smelter Look-up'!$F$4,$V11-4,0)))</f>
        <v>RMI</v>
      </c>
      <c r="H11" s="207">
        <f ca="1">IF(ISERROR($V11),"",OFFSET('Smelter Look-up'!$G$4,$V11-4,0))</f>
        <v>0</v>
      </c>
      <c r="I11" s="208" t="str">
        <f ca="1">IF(ISERROR($V11),"",OFFSET('Smelter Look-up'!$H$4,$V11-4,0))</f>
        <v>Changsha</v>
      </c>
      <c r="J11" s="208" t="str">
        <f ca="1">IF(ISERROR($V11),"",OFFSET('Smelter Look-up'!$I$4,$V11-4,0))</f>
        <v>Hunan Sheng</v>
      </c>
      <c r="K11" s="152"/>
      <c r="L11" s="152"/>
      <c r="M11" s="152"/>
      <c r="N11" s="152"/>
      <c r="O11" s="152"/>
      <c r="P11" s="210"/>
      <c r="Q11" s="153"/>
      <c r="R11" s="151" t="str">
        <f ca="1">IF(ISERROR($V11),"",OFFSET('Smelter Look-up'!$C$4,$V11-4,0)&amp;"")</f>
        <v>Hunan Brunp Recycling Technology Co., Ltd.</v>
      </c>
      <c r="S11" s="157" t="str">
        <f t="shared" ca="1" si="0"/>
        <v>Unknown</v>
      </c>
      <c r="T11" s="157" t="str">
        <f ca="1">IF(B11="","",IF(ISERROR(MATCH($J11,SorP!$B$1:$B$5662,0)),"",INDIRECT("'SorP'!$A$"&amp;MATCH($J11,SorP!$B$1:$B$5662,0))))</f>
        <v>CN-HN</v>
      </c>
      <c r="U11" s="170"/>
      <c r="V11" s="171">
        <f>IF(C11="",NA(),MATCH($B11&amp;$C11,'Smelter Look-up'!$J:$J,0))</f>
        <v>32</v>
      </c>
      <c r="X11" s="172">
        <f t="shared" si="1"/>
        <v>0</v>
      </c>
      <c r="AB11" s="172" t="str">
        <f t="shared" si="2"/>
        <v>CobaltHunan Brunp Recycling Technology Co., Ltd.</v>
      </c>
    </row>
    <row r="12" spans="1:34" s="172" customFormat="1" ht="25.5">
      <c r="A12" s="151" t="s">
        <v>252</v>
      </c>
      <c r="B12" s="151" t="s">
        <v>45</v>
      </c>
      <c r="C12" s="154" t="s">
        <v>251</v>
      </c>
      <c r="D12" s="151" t="s">
        <v>251</v>
      </c>
      <c r="E12" s="151" t="s">
        <v>73</v>
      </c>
      <c r="F12" s="151" t="s">
        <v>252</v>
      </c>
      <c r="G12" s="151" t="str">
        <f ca="1">IF(C12=$X$4,"Enter smelter details",IF(ISERROR($V12),"",OFFSET('Smelter Look-up'!$F$4,$V12-4,0)))</f>
        <v>RMI</v>
      </c>
      <c r="H12" s="207">
        <f ca="1">IF(ISERROR($V12),"",OFFSET('Smelter Look-up'!$G$4,$V12-4,0))</f>
        <v>0</v>
      </c>
      <c r="I12" s="208" t="str">
        <f ca="1">IF(ISERROR($V12),"",OFFSET('Smelter Look-up'!$H$4,$V12-4,0))</f>
        <v>Haimei</v>
      </c>
      <c r="J12" s="208" t="str">
        <f ca="1">IF(ISERROR($V12),"",OFFSET('Smelter Look-up'!$I$4,$V12-4,0))</f>
        <v>Jiangsu Sheng</v>
      </c>
      <c r="K12" s="152"/>
      <c r="L12" s="152"/>
      <c r="M12" s="152"/>
      <c r="N12" s="152"/>
      <c r="O12" s="152"/>
      <c r="P12" s="210"/>
      <c r="Q12" s="153"/>
      <c r="R12" s="151" t="str">
        <f ca="1">IF(ISERROR($V12),"",OFFSET('Smelter Look-up'!$C$4,$V12-4,0)&amp;"")</f>
        <v>Nantong Xinwei Nickel Cobalt Technology Development Co., Ltd.</v>
      </c>
      <c r="S12" s="157" t="str">
        <f t="shared" ca="1" si="0"/>
        <v>Unknown</v>
      </c>
      <c r="T12" s="157" t="str">
        <f ca="1">IF(B12="","",IF(ISERROR(MATCH($J12,SorP!$B$1:$B$5662,0)),"",INDIRECT("'SorP'!$A$"&amp;MATCH($J12,SorP!$B$1:$B$5662,0))))</f>
        <v>CN-JS</v>
      </c>
      <c r="U12" s="170"/>
      <c r="V12" s="171">
        <f>IF(C12="",NA(),MATCH($B12&amp;$C12,'Smelter Look-up'!$J:$J,0))</f>
        <v>80</v>
      </c>
      <c r="X12" s="172">
        <f t="shared" si="1"/>
        <v>0</v>
      </c>
      <c r="AB12" s="172" t="str">
        <f t="shared" si="2"/>
        <v>CobaltNantong Xinwei Nickel Cobalt Technology Development Co., Ltd.</v>
      </c>
    </row>
    <row r="13" spans="1:34" s="172" customFormat="1" ht="25.5">
      <c r="A13" s="151" t="s">
        <v>325</v>
      </c>
      <c r="B13" s="151" t="s">
        <v>45</v>
      </c>
      <c r="C13" s="154" t="s">
        <v>324</v>
      </c>
      <c r="D13" s="151" t="s">
        <v>324</v>
      </c>
      <c r="E13" s="151" t="s">
        <v>73</v>
      </c>
      <c r="F13" s="151" t="s">
        <v>325</v>
      </c>
      <c r="G13" s="151" t="str">
        <f ca="1">IF(C13=$X$4,"Enter smelter details",IF(ISERROR($V13),"",OFFSET('Smelter Look-up'!$F$4,$V13-4,0)))</f>
        <v>RMI</v>
      </c>
      <c r="H13" s="207">
        <f ca="1">IF(ISERROR($V13),"",OFFSET('Smelter Look-up'!$G$4,$V13-4,0))</f>
        <v>0</v>
      </c>
      <c r="I13" s="208" t="str">
        <f ca="1">IF(ISERROR($V13),"",OFFSET('Smelter Look-up'!$H$4,$V13-4,0))</f>
        <v>Tongxiang</v>
      </c>
      <c r="J13" s="208" t="str">
        <f ca="1">IF(ISERROR($V13),"",OFFSET('Smelter Look-up'!$I$4,$V13-4,0))</f>
        <v>Zhejiang Sheng</v>
      </c>
      <c r="K13" s="152"/>
      <c r="L13" s="152"/>
      <c r="M13" s="152"/>
      <c r="N13" s="152"/>
      <c r="O13" s="152"/>
      <c r="P13" s="210"/>
      <c r="Q13" s="153"/>
      <c r="R13" s="151" t="str">
        <f ca="1">IF(ISERROR($V13),"",OFFSET('Smelter Look-up'!$C$4,$V13-4,0)&amp;"")</f>
        <v>Zhejiang Huayou Cobalt Company Limited</v>
      </c>
      <c r="S13" s="157" t="str">
        <f t="shared" ca="1" si="0"/>
        <v>Unknown</v>
      </c>
      <c r="T13" s="157" t="str">
        <f ca="1">IF(B13="","",IF(ISERROR(MATCH($J13,SorP!$B$1:$B$5662,0)),"",INDIRECT("'SorP'!$A$"&amp;MATCH($J13,SorP!$B$1:$B$5662,0))))</f>
        <v>CN-ZJ</v>
      </c>
      <c r="U13" s="170"/>
      <c r="V13" s="171">
        <f>IF(C13="",NA(),MATCH($B13&amp;$C13,'Smelter Look-up'!$J:$J,0))</f>
        <v>118</v>
      </c>
      <c r="X13" s="172">
        <f t="shared" si="1"/>
        <v>0</v>
      </c>
      <c r="AB13" s="172" t="str">
        <f t="shared" si="2"/>
        <v>CobaltZhejiang Huayou Cobalt Company Limited</v>
      </c>
    </row>
    <row r="14" spans="1:34" s="172" customFormat="1" ht="25.5">
      <c r="A14" s="151" t="s">
        <v>110</v>
      </c>
      <c r="B14" s="151" t="s">
        <v>45</v>
      </c>
      <c r="C14" s="154" t="s">
        <v>108</v>
      </c>
      <c r="D14" s="151" t="s">
        <v>108</v>
      </c>
      <c r="E14" s="151" t="s">
        <v>109</v>
      </c>
      <c r="F14" s="151" t="s">
        <v>110</v>
      </c>
      <c r="G14" s="151" t="str">
        <f ca="1">IF(C14=$X$4,"Enter smelter details",IF(ISERROR($V14),"",OFFSET('Smelter Look-up'!$F$4,$V14-4,0)))</f>
        <v>RMI</v>
      </c>
      <c r="H14" s="207">
        <f ca="1">IF(ISERROR($V14),"",OFFSET('Smelter Look-up'!$G$4,$V14-4,0))</f>
        <v>0</v>
      </c>
      <c r="I14" s="208" t="str">
        <f ca="1">IF(ISERROR($V14),"",OFFSET('Smelter Look-up'!$H$4,$V14-4,0))</f>
        <v>Kokkola</v>
      </c>
      <c r="J14" s="208" t="str">
        <f ca="1">IF(ISERROR($V14),"",OFFSET('Smelter Look-up'!$I$4,$V14-4,0))</f>
        <v>Mellersta Österbotten</v>
      </c>
      <c r="K14" s="152"/>
      <c r="L14" s="152"/>
      <c r="M14" s="152"/>
      <c r="N14" s="152"/>
      <c r="O14" s="152"/>
      <c r="P14" s="210"/>
      <c r="Q14" s="153"/>
      <c r="R14" s="151" t="str">
        <f ca="1">IF(ISERROR($V14),"",OFFSET('Smelter Look-up'!$C$4,$V14-4,0)&amp;"")</f>
        <v>Umicore Finland Oy</v>
      </c>
      <c r="S14" s="157" t="str">
        <f t="shared" ca="1" si="0"/>
        <v>Unknown</v>
      </c>
      <c r="T14" s="157" t="str">
        <f ca="1">IF(B14="","",IF(ISERROR(MATCH($J14,SorP!$B$1:$B$5662,0)),"",INDIRECT("'SorP'!$A$"&amp;MATCH($J14,SorP!$B$1:$B$5662,0))))</f>
        <v>FI-07</v>
      </c>
      <c r="U14" s="170"/>
      <c r="V14" s="171">
        <f>IF(C14="",NA(),MATCH($B14&amp;$C14,'Smelter Look-up'!$J:$J,0))</f>
        <v>106</v>
      </c>
      <c r="X14" s="172">
        <f t="shared" si="1"/>
        <v>0</v>
      </c>
      <c r="AB14" s="172" t="str">
        <f t="shared" si="2"/>
        <v>CobaltUmicore Finland Oy</v>
      </c>
    </row>
    <row r="15" spans="1:34" s="172" customFormat="1" ht="25.5">
      <c r="A15" s="151" t="s">
        <v>114</v>
      </c>
      <c r="B15" s="151" t="s">
        <v>45</v>
      </c>
      <c r="C15" s="154" t="s">
        <v>113</v>
      </c>
      <c r="D15" s="151" t="s">
        <v>113</v>
      </c>
      <c r="E15" s="151" t="s">
        <v>73</v>
      </c>
      <c r="F15" s="151" t="s">
        <v>114</v>
      </c>
      <c r="G15" s="151" t="str">
        <f ca="1">IF(C15=$X$4,"Enter smelter details",IF(ISERROR($V15),"",OFFSET('Smelter Look-up'!$F$4,$V15-4,0)))</f>
        <v>RMI</v>
      </c>
      <c r="H15" s="207">
        <f ca="1">IF(ISERROR($V15),"",OFFSET('Smelter Look-up'!$G$4,$V15-4,0))</f>
        <v>0</v>
      </c>
      <c r="I15" s="208" t="str">
        <f ca="1">IF(ISERROR($V15),"",OFFSET('Smelter Look-up'!$H$4,$V15-4,0))</f>
        <v>Ganzhou</v>
      </c>
      <c r="J15" s="208" t="str">
        <f ca="1">IF(ISERROR($V15),"",OFFSET('Smelter Look-up'!$I$4,$V15-4,0))</f>
        <v>Jiangxi Sheng</v>
      </c>
      <c r="K15" s="152"/>
      <c r="L15" s="152"/>
      <c r="M15" s="152"/>
      <c r="N15" s="152"/>
      <c r="O15" s="152"/>
      <c r="P15" s="210"/>
      <c r="Q15" s="153"/>
      <c r="R15" s="151" t="str">
        <f ca="1">IF(ISERROR($V15),"",OFFSET('Smelter Look-up'!$C$4,$V15-4,0)&amp;"")</f>
        <v>Gangzhou Yi Hao Umicore Industry Co.</v>
      </c>
      <c r="S15" s="157" t="str">
        <f t="shared" ca="1" si="0"/>
        <v>Unknown</v>
      </c>
      <c r="T15" s="157" t="str">
        <f ca="1">IF(B15="","",IF(ISERROR(MATCH($J15,SorP!$B$1:$B$5662,0)),"",INDIRECT("'SorP'!$A$"&amp;MATCH($J15,SorP!$B$1:$B$5662,0))))</f>
        <v>CN-JX</v>
      </c>
      <c r="U15" s="170"/>
      <c r="V15" s="171">
        <f>IF(C15="",NA(),MATCH($B15&amp;$C15,'Smelter Look-up'!$J:$J,0))</f>
        <v>20</v>
      </c>
      <c r="X15" s="172">
        <f t="shared" si="1"/>
        <v>0</v>
      </c>
      <c r="AB15" s="172" t="str">
        <f t="shared" si="2"/>
        <v>CobaltGangzhou Yi Hao Umicore Industry Co.</v>
      </c>
    </row>
    <row r="16" spans="1:34" s="172" customFormat="1" ht="20.25">
      <c r="A16" s="151" t="s">
        <v>302</v>
      </c>
      <c r="B16" s="151" t="s">
        <v>45</v>
      </c>
      <c r="C16" s="154" t="s">
        <v>300</v>
      </c>
      <c r="D16" s="151" t="s">
        <v>300</v>
      </c>
      <c r="E16" s="151" t="s">
        <v>301</v>
      </c>
      <c r="F16" s="151" t="s">
        <v>302</v>
      </c>
      <c r="G16" s="151" t="str">
        <f ca="1">IF(C16=$X$4,"Enter smelter details",IF(ISERROR($V16),"",OFFSET('Smelter Look-up'!$F$4,$V16-4,0)))</f>
        <v>RMI</v>
      </c>
      <c r="H16" s="207">
        <f ca="1">IF(ISERROR($V16),"",OFFSET('Smelter Look-up'!$G$4,$V16-4,0))</f>
        <v>0</v>
      </c>
      <c r="I16" s="208" t="str">
        <f ca="1">IF(ISERROR($V16),"",OFFSET('Smelter Look-up'!$H$4,$V16-4,0))</f>
        <v>Olen</v>
      </c>
      <c r="J16" s="208" t="str">
        <f ca="1">IF(ISERROR($V16),"",OFFSET('Smelter Look-up'!$I$4,$V16-4,0))</f>
        <v>Antwerpen</v>
      </c>
      <c r="K16" s="152"/>
      <c r="L16" s="152"/>
      <c r="M16" s="152"/>
      <c r="N16" s="152"/>
      <c r="O16" s="152"/>
      <c r="P16" s="210"/>
      <c r="Q16" s="153"/>
      <c r="R16" s="151" t="str">
        <f ca="1">IF(ISERROR($V16),"",OFFSET('Smelter Look-up'!$C$4,$V16-4,0)&amp;"")</f>
        <v>Umicore Olen</v>
      </c>
      <c r="S16" s="157" t="str">
        <f t="shared" ca="1" si="0"/>
        <v>Unknown</v>
      </c>
      <c r="T16" s="157" t="str">
        <f ca="1">IF(B16="","",IF(ISERROR(MATCH($J16,SorP!$B$1:$B$5662,0)),"",INDIRECT("'SorP'!$A$"&amp;MATCH($J16,SorP!$B$1:$B$5662,0))))</f>
        <v>BE-VAN</v>
      </c>
      <c r="U16" s="170"/>
      <c r="V16" s="171">
        <f>IF(C16="",NA(),MATCH($B16&amp;$C16,'Smelter Look-up'!$J:$J,0))</f>
        <v>107</v>
      </c>
      <c r="X16" s="172">
        <f t="shared" si="1"/>
        <v>0</v>
      </c>
      <c r="AB16" s="172" t="str">
        <f t="shared" si="2"/>
        <v>CobaltUmicore Olen</v>
      </c>
    </row>
    <row r="17" spans="1:28" s="172" customFormat="1" ht="20.25">
      <c r="A17" s="151" t="s">
        <v>96</v>
      </c>
      <c r="B17" s="151" t="s">
        <v>45</v>
      </c>
      <c r="C17" s="154" t="s">
        <v>94</v>
      </c>
      <c r="D17" s="151" t="s">
        <v>94</v>
      </c>
      <c r="E17" s="151" t="s">
        <v>95</v>
      </c>
      <c r="F17" s="151" t="s">
        <v>96</v>
      </c>
      <c r="G17" s="151" t="str">
        <f ca="1">IF(C17=$X$4,"Enter smelter details",IF(ISERROR($V17),"",OFFSET('Smelter Look-up'!$F$4,$V17-4,0)))</f>
        <v>RMI</v>
      </c>
      <c r="H17" s="207">
        <f ca="1">IF(ISERROR($V17),"",OFFSET('Smelter Look-up'!$G$4,$V17-4,0))</f>
        <v>0</v>
      </c>
      <c r="I17" s="208" t="str">
        <f ca="1">IF(ISERROR($V17),"",OFFSET('Smelter Look-up'!$H$4,$V17-4,0))</f>
        <v>Toamasina</v>
      </c>
      <c r="J17" s="208" t="str">
        <f ca="1">IF(ISERROR($V17),"",OFFSET('Smelter Look-up'!$I$4,$V17-4,0))</f>
        <v>Toamasina</v>
      </c>
      <c r="K17" s="152"/>
      <c r="L17" s="152"/>
      <c r="M17" s="152"/>
      <c r="N17" s="152"/>
      <c r="O17" s="152"/>
      <c r="P17" s="210"/>
      <c r="Q17" s="153"/>
      <c r="R17" s="151" t="str">
        <f ca="1">IF(ISERROR($V17),"",OFFSET('Smelter Look-up'!$C$4,$V17-4,0)&amp;"")</f>
        <v>Dynatec Madagascar Company</v>
      </c>
      <c r="S17" s="157" t="str">
        <f t="shared" ca="1" si="0"/>
        <v>Unknown</v>
      </c>
      <c r="T17" s="157" t="str">
        <f ca="1">IF(B17="","",IF(ISERROR(MATCH($J17,SorP!$B$1:$B$5662,0)),"",INDIRECT("'SorP'!$A$"&amp;MATCH($J17,SorP!$B$1:$B$5662,0))))</f>
        <v>MG-A</v>
      </c>
      <c r="U17" s="170"/>
      <c r="V17" s="171">
        <f>IF(C17="",NA(),MATCH($B17&amp;$C17,'Smelter Look-up'!$J:$J,0))</f>
        <v>15</v>
      </c>
      <c r="X17" s="172">
        <f t="shared" si="1"/>
        <v>0</v>
      </c>
      <c r="AB17" s="172" t="str">
        <f t="shared" si="2"/>
        <v>CobaltDynatec Madagascar Company</v>
      </c>
    </row>
    <row r="18" spans="1:28" s="172" customFormat="1" ht="25.5">
      <c r="A18" s="151" t="s">
        <v>188</v>
      </c>
      <c r="B18" s="151" t="s">
        <v>45</v>
      </c>
      <c r="C18" s="154" t="s">
        <v>186</v>
      </c>
      <c r="D18" s="151" t="s">
        <v>186</v>
      </c>
      <c r="E18" s="151" t="s">
        <v>187</v>
      </c>
      <c r="F18" s="151" t="s">
        <v>188</v>
      </c>
      <c r="G18" s="151" t="str">
        <f ca="1">IF(C18=$X$4,"Enter smelter details",IF(ISERROR($V18),"",OFFSET('Smelter Look-up'!$F$4,$V18-4,0)))</f>
        <v>RMI</v>
      </c>
      <c r="H18" s="207">
        <f ca="1">IF(ISERROR($V18),"",OFFSET('Smelter Look-up'!$G$4,$V18-4,0))</f>
        <v>0</v>
      </c>
      <c r="I18" s="208" t="str">
        <f ca="1">IF(ISERROR($V18),"",OFFSET('Smelter Look-up'!$H$4,$V18-4,0))</f>
        <v>Monchegorsk</v>
      </c>
      <c r="J18" s="208" t="str">
        <f ca="1">IF(ISERROR($V18),"",OFFSET('Smelter Look-up'!$I$4,$V18-4,0))</f>
        <v>Murmanskaya oblast'</v>
      </c>
      <c r="K18" s="152"/>
      <c r="L18" s="152"/>
      <c r="M18" s="152"/>
      <c r="N18" s="152"/>
      <c r="O18" s="152"/>
      <c r="P18" s="210"/>
      <c r="Q18" s="153"/>
      <c r="R18" s="151" t="str">
        <f ca="1">IF(ISERROR($V18),"",OFFSET('Smelter Look-up'!$C$4,$V18-4,0)&amp;"")</f>
        <v>JSC Kolskaya Mining and Metallurgical Company (Kola MMC)</v>
      </c>
      <c r="S18" s="157" t="str">
        <f t="shared" ca="1" si="0"/>
        <v>Unknown</v>
      </c>
      <c r="T18" s="157" t="str">
        <f ca="1">IF(B18="","",IF(ISERROR(MATCH($J18,SorP!$B$1:$B$5662,0)),"",INDIRECT("'SorP'!$A$"&amp;MATCH($J18,SorP!$B$1:$B$5662,0))))</f>
        <v>RU-MUR</v>
      </c>
      <c r="U18" s="170"/>
      <c r="V18" s="171">
        <f>IF(C18="",NA(),MATCH($B18&amp;$C18,'Smelter Look-up'!$J:$J,0))</f>
        <v>49</v>
      </c>
      <c r="X18" s="172">
        <f t="shared" si="1"/>
        <v>0</v>
      </c>
      <c r="AB18" s="172" t="str">
        <f t="shared" si="2"/>
        <v>CobaltJSC Kolskaya Mining and Metallurgical Company (Kola MMC)</v>
      </c>
    </row>
    <row r="19" spans="1:28" s="172" customFormat="1" ht="20.25">
      <c r="A19" s="151" t="s">
        <v>104</v>
      </c>
      <c r="B19" s="151" t="s">
        <v>45</v>
      </c>
      <c r="C19" s="154" t="s">
        <v>102</v>
      </c>
      <c r="D19" s="151" t="s">
        <v>102</v>
      </c>
      <c r="E19" s="151" t="s">
        <v>103</v>
      </c>
      <c r="F19" s="151" t="s">
        <v>104</v>
      </c>
      <c r="G19" s="151" t="str">
        <f ca="1">IF(C19=$X$4,"Enter smelter details",IF(ISERROR($V19),"",OFFSET('Smelter Look-up'!$F$4,$V19-4,0)))</f>
        <v>RMI</v>
      </c>
      <c r="H19" s="207">
        <f ca="1">IF(ISERROR($V19),"",OFFSET('Smelter Look-up'!$G$4,$V19-4,0))</f>
        <v>0</v>
      </c>
      <c r="I19" s="208" t="str">
        <f ca="1">IF(ISERROR($V19),"",OFFSET('Smelter Look-up'!$H$4,$V19-4,0))</f>
        <v>Toronto</v>
      </c>
      <c r="J19" s="208" t="str">
        <f ca="1">IF(ISERROR($V19),"",OFFSET('Smelter Look-up'!$I$4,$V19-4,0))</f>
        <v>Ontario</v>
      </c>
      <c r="K19" s="152"/>
      <c r="L19" s="152"/>
      <c r="M19" s="152"/>
      <c r="N19" s="152"/>
      <c r="O19" s="152"/>
      <c r="P19" s="210"/>
      <c r="Q19" s="153"/>
      <c r="R19" s="151" t="str">
        <f ca="1">IF(ISERROR($V19),"",OFFSET('Smelter Look-up'!$C$4,$V19-4,0)&amp;"")</f>
        <v>Fort Saskatchewan Metals Facility</v>
      </c>
      <c r="S19" s="157" t="str">
        <f t="shared" ca="1" si="0"/>
        <v>Unknown</v>
      </c>
      <c r="T19" s="157" t="str">
        <f ca="1">IF(B19="","",IF(ISERROR(MATCH($J19,SorP!$B$1:$B$5662,0)),"",INDIRECT("'SorP'!$A$"&amp;MATCH($J19,SorP!$B$1:$B$5662,0))))</f>
        <v>CA-ON</v>
      </c>
      <c r="U19" s="170"/>
      <c r="V19" s="171">
        <f>IF(C19="",NA(),MATCH($B19&amp;$C19,'Smelter Look-up'!$J:$J,0))</f>
        <v>17</v>
      </c>
      <c r="X19" s="172">
        <f t="shared" si="1"/>
        <v>0</v>
      </c>
      <c r="AB19" s="172" t="str">
        <f t="shared" si="2"/>
        <v>CobaltFort Saskatchewan Metals Facility</v>
      </c>
    </row>
    <row r="20" spans="1:28" s="172" customFormat="1" ht="20.25">
      <c r="A20" s="151" t="s">
        <v>248</v>
      </c>
      <c r="B20" s="151" t="s">
        <v>45</v>
      </c>
      <c r="C20" s="154" t="s">
        <v>247</v>
      </c>
      <c r="D20" s="151" t="s">
        <v>247</v>
      </c>
      <c r="E20" s="151" t="s">
        <v>73</v>
      </c>
      <c r="F20" s="151" t="s">
        <v>248</v>
      </c>
      <c r="G20" s="151" t="str">
        <f ca="1">IF(C20=$X$4,"Enter smelter details",IF(ISERROR($V20),"",OFFSET('Smelter Look-up'!$F$4,$V20-4,0)))</f>
        <v>RMI</v>
      </c>
      <c r="H20" s="207">
        <f ca="1">IF(ISERROR($V20),"",OFFSET('Smelter Look-up'!$G$4,$V20-4,0))</f>
        <v>0</v>
      </c>
      <c r="I20" s="208" t="str">
        <f ca="1">IF(ISERROR($V20),"",OFFSET('Smelter Look-up'!$H$4,$V20-4,0))</f>
        <v>Nanjing</v>
      </c>
      <c r="J20" s="208" t="str">
        <f ca="1">IF(ISERROR($V20),"",OFFSET('Smelter Look-up'!$I$4,$V20-4,0))</f>
        <v>Jiangsu Sheng</v>
      </c>
      <c r="K20" s="152"/>
      <c r="L20" s="152"/>
      <c r="M20" s="152"/>
      <c r="N20" s="152"/>
      <c r="O20" s="152"/>
      <c r="P20" s="210"/>
      <c r="Q20" s="153"/>
      <c r="R20" s="151" t="str">
        <f ca="1">IF(ISERROR($V20),"",OFFSET('Smelter Look-up'!$C$4,$V20-4,0)&amp;"")</f>
        <v>Nanjing Hanrui Cobalt</v>
      </c>
      <c r="S20" s="157" t="str">
        <f t="shared" ca="1" si="0"/>
        <v>Unknown</v>
      </c>
      <c r="T20" s="157" t="str">
        <f ca="1">IF(B20="","",IF(ISERROR(MATCH($J20,SorP!$B$1:$B$5662,0)),"",INDIRECT("'SorP'!$A$"&amp;MATCH($J20,SorP!$B$1:$B$5662,0))))</f>
        <v>CN-JS</v>
      </c>
      <c r="U20" s="170"/>
      <c r="V20" s="171">
        <f>IF(C20="",NA(),MATCH($B20&amp;$C20,'Smelter Look-up'!$J:$J,0))</f>
        <v>78</v>
      </c>
      <c r="X20" s="172">
        <f t="shared" si="1"/>
        <v>0</v>
      </c>
      <c r="AB20" s="172" t="str">
        <f t="shared" si="2"/>
        <v>CobaltNanjing Hanrui Cobalt</v>
      </c>
    </row>
    <row r="21" spans="1:28" s="172" customFormat="1" ht="25.5">
      <c r="A21" s="151" t="s">
        <v>280</v>
      </c>
      <c r="B21" s="151" t="s">
        <v>45</v>
      </c>
      <c r="C21" s="154" t="s">
        <v>279</v>
      </c>
      <c r="D21" s="151" t="s">
        <v>279</v>
      </c>
      <c r="E21" s="151" t="s">
        <v>73</v>
      </c>
      <c r="F21" s="151" t="s">
        <v>280</v>
      </c>
      <c r="G21" s="151" t="str">
        <f ca="1">IF(C21=$X$4,"Enter smelter details",IF(ISERROR($V21),"",OFFSET('Smelter Look-up'!$F$4,$V21-4,0)))</f>
        <v>RMI</v>
      </c>
      <c r="H21" s="207">
        <f ca="1">IF(ISERROR($V21),"",OFFSET('Smelter Look-up'!$G$4,$V21-4,0))</f>
        <v>0</v>
      </c>
      <c r="I21" s="208" t="str">
        <f ca="1">IF(ISERROR($V21),"",OFFSET('Smelter Look-up'!$H$4,$V21-4,0))</f>
        <v>Quzhou</v>
      </c>
      <c r="J21" s="208" t="str">
        <f ca="1">IF(ISERROR($V21),"",OFFSET('Smelter Look-up'!$I$4,$V21-4,0))</f>
        <v>Zhejiang Sheng</v>
      </c>
      <c r="K21" s="152"/>
      <c r="L21" s="152"/>
      <c r="M21" s="152"/>
      <c r="N21" s="152"/>
      <c r="O21" s="152"/>
      <c r="P21" s="210"/>
      <c r="Q21" s="153"/>
      <c r="R21" s="151" t="str">
        <f ca="1">IF(ISERROR($V21),"",OFFSET('Smelter Look-up'!$C$4,$V21-4,0)&amp;"")</f>
        <v>Quzhou Huayou Cobalt New Material Co., Ltd.</v>
      </c>
      <c r="S21" s="157" t="str">
        <f t="shared" ca="1" si="0"/>
        <v>Unknown</v>
      </c>
      <c r="T21" s="157" t="str">
        <f ca="1">IF(B21="","",IF(ISERROR(MATCH($J21,SorP!$B$1:$B$5662,0)),"",INDIRECT("'SorP'!$A$"&amp;MATCH($J21,SorP!$B$1:$B$5662,0))))</f>
        <v>CN-ZJ</v>
      </c>
      <c r="U21" s="170"/>
      <c r="V21" s="171">
        <f>IF(C21="",NA(),MATCH($B21&amp;$C21,'Smelter Look-up'!$J:$J,0))</f>
        <v>91</v>
      </c>
      <c r="X21" s="172">
        <f t="shared" si="1"/>
        <v>0</v>
      </c>
      <c r="AB21" s="172" t="str">
        <f t="shared" si="2"/>
        <v>CobaltQuzhou Huayou Cobalt New Material Co., Ltd.</v>
      </c>
    </row>
    <row r="22" spans="1:28" s="172" customFormat="1" ht="25.5">
      <c r="A22" s="151" t="s">
        <v>259</v>
      </c>
      <c r="B22" s="151" t="s">
        <v>45</v>
      </c>
      <c r="C22" s="154" t="s">
        <v>12579</v>
      </c>
      <c r="D22" s="151" t="s">
        <v>12579</v>
      </c>
      <c r="E22" s="151" t="s">
        <v>144</v>
      </c>
      <c r="F22" s="151" t="s">
        <v>259</v>
      </c>
      <c r="G22" s="151" t="str">
        <f ca="1">IF(C22=$X$4,"Enter smelter details",IF(ISERROR($V22),"",OFFSET('Smelter Look-up'!$F$4,$V22-4,0)))</f>
        <v>RMI</v>
      </c>
      <c r="H22" s="207">
        <f ca="1">IF(ISERROR($V22),"",OFFSET('Smelter Look-up'!$G$4,$V22-4,0))</f>
        <v>0</v>
      </c>
      <c r="I22" s="208" t="str">
        <f ca="1">IF(ISERROR($V22),"",OFFSET('Smelter Look-up'!$H$4,$V22-4,0))</f>
        <v>Niihama</v>
      </c>
      <c r="J22" s="208" t="str">
        <f ca="1">IF(ISERROR($V22),"",OFFSET('Smelter Look-up'!$I$4,$V22-4,0))</f>
        <v>Ehime</v>
      </c>
      <c r="K22" s="152"/>
      <c r="L22" s="152"/>
      <c r="M22" s="152"/>
      <c r="N22" s="152"/>
      <c r="O22" s="152"/>
      <c r="P22" s="210"/>
      <c r="Q22" s="153"/>
      <c r="R22" s="151" t="str">
        <f ca="1">IF(ISERROR($V22),"",OFFSET('Smelter Look-up'!$C$4,$V22-4,0)&amp;"")</f>
        <v>Niihama Nickel Refinery, Sumitomo Metal Mining</v>
      </c>
      <c r="S22" s="157" t="str">
        <f t="shared" ca="1" si="0"/>
        <v>Unknown</v>
      </c>
      <c r="T22" s="157" t="str">
        <f ca="1">IF(B22="","",IF(ISERROR(MATCH($J22,SorP!$B$1:$B$5662,0)),"",INDIRECT("'SorP'!$A$"&amp;MATCH($J22,SorP!$B$1:$B$5662,0))))</f>
        <v>JP-38</v>
      </c>
      <c r="U22" s="170"/>
      <c r="V22" s="171">
        <f>IF(C22="",NA(),MATCH($B22&amp;$C22,'Smelter Look-up'!$J:$J,0))</f>
        <v>85</v>
      </c>
      <c r="X22" s="172">
        <f t="shared" si="1"/>
        <v>0</v>
      </c>
      <c r="AB22" s="172" t="str">
        <f t="shared" si="2"/>
        <v>CobaltNiihama Nickel Refinery, Sumitomo Metal Mining</v>
      </c>
    </row>
    <row r="23" spans="1:28" s="172" customFormat="1" ht="20.25">
      <c r="A23" s="151" t="s">
        <v>240</v>
      </c>
      <c r="B23" s="151" t="s">
        <v>45</v>
      </c>
      <c r="C23" s="154" t="s">
        <v>239</v>
      </c>
      <c r="D23" s="151" t="s">
        <v>239</v>
      </c>
      <c r="E23" s="151" t="s">
        <v>79</v>
      </c>
      <c r="F23" s="151" t="s">
        <v>240</v>
      </c>
      <c r="G23" s="151" t="str">
        <f ca="1">IF(C23=$X$4,"Enter smelter details",IF(ISERROR($V23),"",OFFSET('Smelter Look-up'!$F$4,$V23-4,0)))</f>
        <v>RMI</v>
      </c>
      <c r="H23" s="207">
        <f ca="1">IF(ISERROR($V23),"",OFFSET('Smelter Look-up'!$G$4,$V23-4,0))</f>
        <v>0</v>
      </c>
      <c r="I23" s="208" t="str">
        <f ca="1">IF(ISERROR($V23),"",OFFSET('Smelter Look-up'!$H$4,$V23-4,0))</f>
        <v>Tazenakht</v>
      </c>
      <c r="J23" s="208" t="str">
        <f ca="1">IF(ISERROR($V23),"",OFFSET('Smelter Look-up'!$I$4,$V23-4,0))</f>
        <v>Drâa-Tafilalet</v>
      </c>
      <c r="K23" s="152"/>
      <c r="L23" s="152"/>
      <c r="M23" s="152"/>
      <c r="N23" s="152"/>
      <c r="O23" s="152"/>
      <c r="P23" s="210"/>
      <c r="Q23" s="153"/>
      <c r="R23" s="151" t="str">
        <f ca="1">IF(ISERROR($V23),"",OFFSET('Smelter Look-up'!$C$4,$V23-4,0)&amp;"")</f>
        <v>Mine de Bou-Azzer</v>
      </c>
      <c r="S23" s="157" t="str">
        <f t="shared" ca="1" si="0"/>
        <v>Unknown</v>
      </c>
      <c r="T23" s="157" t="str">
        <f ca="1">IF(B23="","",IF(ISERROR(MATCH($J23,SorP!$B$1:$B$5662,0)),"",INDIRECT("'SorP'!$A$"&amp;MATCH($J23,SorP!$B$1:$B$5662,0))))</f>
        <v>MA-08</v>
      </c>
      <c r="U23" s="170"/>
      <c r="V23" s="171">
        <f>IF(C23="",NA(),MATCH($B23&amp;$C23,'Smelter Look-up'!$J:$J,0))</f>
        <v>72</v>
      </c>
      <c r="X23" s="172">
        <f t="shared" si="1"/>
        <v>0</v>
      </c>
      <c r="AB23" s="172" t="str">
        <f t="shared" si="2"/>
        <v>CobaltMine de Bou-Azzer</v>
      </c>
    </row>
    <row r="24" spans="1:28" s="172" customFormat="1" ht="20.25">
      <c r="A24" s="151" t="s">
        <v>80</v>
      </c>
      <c r="B24" s="151" t="s">
        <v>45</v>
      </c>
      <c r="C24" s="154" t="s">
        <v>78</v>
      </c>
      <c r="D24" s="151" t="s">
        <v>78</v>
      </c>
      <c r="E24" s="151" t="s">
        <v>79</v>
      </c>
      <c r="F24" s="151" t="s">
        <v>80</v>
      </c>
      <c r="G24" s="151" t="str">
        <f ca="1">IF(C24=$X$4,"Enter smelter details",IF(ISERROR($V24),"",OFFSET('Smelter Look-up'!$F$4,$V24-4,0)))</f>
        <v>RMI</v>
      </c>
      <c r="H24" s="207">
        <f ca="1">IF(ISERROR($V24),"",OFFSET('Smelter Look-up'!$G$4,$V24-4,0))</f>
        <v>0</v>
      </c>
      <c r="I24" s="208" t="str">
        <f ca="1">IF(ISERROR($V24),"",OFFSET('Smelter Look-up'!$H$4,$V24-4,0))</f>
        <v>Marrakech</v>
      </c>
      <c r="J24" s="208" t="str">
        <f ca="1">IF(ISERROR($V24),"",OFFSET('Smelter Look-up'!$I$4,$V24-4,0))</f>
        <v>Marrakech-Safi</v>
      </c>
      <c r="K24" s="152"/>
      <c r="L24" s="152"/>
      <c r="M24" s="152"/>
      <c r="N24" s="152"/>
      <c r="O24" s="152"/>
      <c r="P24" s="210"/>
      <c r="Q24" s="153"/>
      <c r="R24" s="151" t="str">
        <f ca="1">IF(ISERROR($V24),"",OFFSET('Smelter Look-up'!$C$4,$V24-4,0)&amp;"")</f>
        <v>Compagnie de Tifnout Tiranimine</v>
      </c>
      <c r="S24" s="157" t="str">
        <f t="shared" ca="1" si="0"/>
        <v>Unknown</v>
      </c>
      <c r="T24" s="157" t="str">
        <f ca="1">IF(B24="","",IF(ISERROR(MATCH($J24,SorP!$B$1:$B$5662,0)),"",INDIRECT("'SorP'!$A$"&amp;MATCH($J24,SorP!$B$1:$B$5662,0))))</f>
        <v>MA-07</v>
      </c>
      <c r="U24" s="170"/>
      <c r="V24" s="171">
        <f>IF(C24="",NA(),MATCH($B24&amp;$C24,'Smelter Look-up'!$J:$J,0))</f>
        <v>10</v>
      </c>
      <c r="X24" s="172">
        <f t="shared" si="1"/>
        <v>0</v>
      </c>
      <c r="AB24" s="172" t="str">
        <f t="shared" si="2"/>
        <v>CobaltCompagnie de Tifnout Tiranimine</v>
      </c>
    </row>
    <row r="25" spans="1:28" s="172" customFormat="1" ht="25.5">
      <c r="A25" s="151" t="s">
        <v>131</v>
      </c>
      <c r="B25" s="151" t="s">
        <v>45</v>
      </c>
      <c r="C25" s="154" t="s">
        <v>130</v>
      </c>
      <c r="D25" s="151" t="s">
        <v>130</v>
      </c>
      <c r="E25" s="151" t="s">
        <v>73</v>
      </c>
      <c r="F25" s="151" t="s">
        <v>131</v>
      </c>
      <c r="G25" s="151" t="str">
        <f ca="1">IF(C25=$X$4,"Enter smelter details",IF(ISERROR($V25),"",OFFSET('Smelter Look-up'!$F$4,$V25-4,0)))</f>
        <v>RMI</v>
      </c>
      <c r="H25" s="207">
        <f ca="1">IF(ISERROR($V25),"",OFFSET('Smelter Look-up'!$G$4,$V25-4,0))</f>
        <v>0</v>
      </c>
      <c r="I25" s="208" t="str">
        <f ca="1">IF(ISERROR($V25),"",OFFSET('Smelter Look-up'!$H$4,$V25-4,0))</f>
        <v>Guangzhou</v>
      </c>
      <c r="J25" s="208" t="str">
        <f ca="1">IF(ISERROR($V25),"",OFFSET('Smelter Look-up'!$I$4,$V25-4,0))</f>
        <v>Guangdong Sheng</v>
      </c>
      <c r="K25" s="152"/>
      <c r="L25" s="152"/>
      <c r="M25" s="152"/>
      <c r="N25" s="152"/>
      <c r="O25" s="152"/>
      <c r="P25" s="210"/>
      <c r="Q25" s="153"/>
      <c r="R25" s="151" t="str">
        <f ca="1">IF(ISERROR($V25),"",OFFSET('Smelter Look-up'!$C$4,$V25-4,0)&amp;"")</f>
        <v>Guangdong Jiana Energy Technology Co., Ltd.</v>
      </c>
      <c r="S25" s="157" t="str">
        <f t="shared" ca="1" si="0"/>
        <v>Unknown</v>
      </c>
      <c r="T25" s="157" t="str">
        <f ca="1">IF(B25="","",IF(ISERROR(MATCH($J25,SorP!$B$1:$B$5662,0)),"",INDIRECT("'SorP'!$A$"&amp;MATCH($J25,SorP!$B$1:$B$5662,0))))</f>
        <v>CN-GD</v>
      </c>
      <c r="U25" s="170"/>
      <c r="V25" s="171">
        <f>IF(C25="",NA(),MATCH($B25&amp;$C25,'Smelter Look-up'!$J:$J,0))</f>
        <v>26</v>
      </c>
      <c r="X25" s="172">
        <f t="shared" si="1"/>
        <v>0</v>
      </c>
      <c r="AB25" s="172" t="str">
        <f t="shared" si="2"/>
        <v>CobaltGuangdong Jiana Energy Technology Co., Ltd.</v>
      </c>
    </row>
    <row r="26" spans="1:28" s="172" customFormat="1" ht="25.5">
      <c r="A26" s="151" t="s">
        <v>175</v>
      </c>
      <c r="B26" s="151" t="s">
        <v>45</v>
      </c>
      <c r="C26" s="154" t="s">
        <v>174</v>
      </c>
      <c r="D26" s="151" t="s">
        <v>174</v>
      </c>
      <c r="E26" s="151" t="s">
        <v>73</v>
      </c>
      <c r="F26" s="151" t="s">
        <v>175</v>
      </c>
      <c r="G26" s="151" t="str">
        <f ca="1">IF(C26=$X$4,"Enter smelter details",IF(ISERROR($V26),"",OFFSET('Smelter Look-up'!$F$4,$V26-4,0)))</f>
        <v>RMI</v>
      </c>
      <c r="H26" s="207">
        <f ca="1">IF(ISERROR($V26),"",OFFSET('Smelter Look-up'!$G$4,$V26-4,0))</f>
        <v>0</v>
      </c>
      <c r="I26" s="208" t="str">
        <f ca="1">IF(ISERROR($V26),"",OFFSET('Smelter Look-up'!$H$4,$V26-4,0))</f>
        <v>Haimen</v>
      </c>
      <c r="J26" s="208" t="str">
        <f ca="1">IF(ISERROR($V26),"",OFFSET('Smelter Look-up'!$I$4,$V26-4,0))</f>
        <v>Jiangsu Sheng</v>
      </c>
      <c r="K26" s="152"/>
      <c r="L26" s="152"/>
      <c r="M26" s="152"/>
      <c r="N26" s="152"/>
      <c r="O26" s="152"/>
      <c r="P26" s="210"/>
      <c r="Q26" s="153"/>
      <c r="R26" s="151" t="str">
        <f ca="1">IF(ISERROR($V26),"",OFFSET('Smelter Look-up'!$C$4,$V26-4,0)&amp;"")</f>
        <v>Jiangsu Xiongfeng Technology Co., Ltd.</v>
      </c>
      <c r="S26" s="157" t="str">
        <f t="shared" ca="1" si="0"/>
        <v>Unknown</v>
      </c>
      <c r="T26" s="157" t="str">
        <f ca="1">IF(B26="","",IF(ISERROR(MATCH($J26,SorP!$B$1:$B$5662,0)),"",INDIRECT("'SorP'!$A$"&amp;MATCH($J26,SorP!$B$1:$B$5662,0))))</f>
        <v>CN-JS</v>
      </c>
      <c r="U26" s="170"/>
      <c r="V26" s="171">
        <f>IF(C26="",NA(),MATCH($B26&amp;$C26,'Smelter Look-up'!$J:$J,0))</f>
        <v>44</v>
      </c>
      <c r="X26" s="172">
        <f t="shared" si="1"/>
        <v>0</v>
      </c>
      <c r="AB26" s="172" t="str">
        <f t="shared" si="2"/>
        <v>CobaltJiangsu Xiongfeng Technology Co., Ltd.</v>
      </c>
    </row>
    <row r="27" spans="1:28" s="172" customFormat="1" ht="20.25">
      <c r="A27" s="151" t="s">
        <v>293</v>
      </c>
      <c r="B27" s="151" t="s">
        <v>45</v>
      </c>
      <c r="C27" s="154" t="s">
        <v>12815</v>
      </c>
      <c r="D27" s="151" t="s">
        <v>12815</v>
      </c>
      <c r="E27" s="151" t="s">
        <v>89</v>
      </c>
      <c r="F27" s="151" t="s">
        <v>293</v>
      </c>
      <c r="G27" s="151" t="str">
        <f ca="1">IF(C27=$X$4,"Enter smelter details",IF(ISERROR($V27),"",OFFSET('Smelter Look-up'!$F$4,$V27-4,0)))</f>
        <v/>
      </c>
      <c r="H27" s="207" t="str">
        <f ca="1">IF(ISERROR($V27),"",OFFSET('Smelter Look-up'!$G$4,$V27-4,0))</f>
        <v/>
      </c>
      <c r="I27" s="208" t="str">
        <f ca="1">IF(ISERROR($V27),"",OFFSET('Smelter Look-up'!$H$4,$V27-4,0))</f>
        <v/>
      </c>
      <c r="J27" s="208" t="str">
        <f ca="1">IF(ISERROR($V27),"",OFFSET('Smelter Look-up'!$I$4,$V27-4,0))</f>
        <v/>
      </c>
      <c r="K27" s="152"/>
      <c r="L27" s="152"/>
      <c r="M27" s="152"/>
      <c r="N27" s="152"/>
      <c r="O27" s="152"/>
      <c r="P27" s="210"/>
      <c r="Q27" s="153"/>
      <c r="R27" s="151" t="str">
        <f ca="1">IF(ISERROR($V27),"",OFFSET('Smelter Look-up'!$C$4,$V27-4,0)&amp;"")</f>
        <v/>
      </c>
      <c r="S27" s="157" t="str">
        <f t="shared" ca="1" si="0"/>
        <v>Unknown</v>
      </c>
      <c r="T27" s="157" t="str">
        <f ca="1">IF(B27="","",IF(ISERROR(MATCH($J27,SorP!$B$1:$B$5662,0)),"",INDIRECT("'SorP'!$A$"&amp;MATCH($J27,SorP!$B$1:$B$5662,0))))</f>
        <v/>
      </c>
      <c r="U27" s="170"/>
      <c r="V27" s="171" t="e">
        <f>IF(C27="",NA(),MATCH($B27&amp;$C27,'Smelter Look-up'!$J:$J,0))</f>
        <v>#N/A</v>
      </c>
      <c r="X27" s="172">
        <f t="shared" si="1"/>
        <v>0</v>
      </c>
      <c r="AB27" s="172" t="str">
        <f t="shared" si="2"/>
        <v>CobaltSungEel HiTech Co.,Ltd.</v>
      </c>
    </row>
    <row r="28" spans="1:28" s="172" customFormat="1" ht="25.5">
      <c r="A28" s="151" t="s">
        <v>178</v>
      </c>
      <c r="B28" s="151" t="s">
        <v>45</v>
      </c>
      <c r="C28" s="154" t="s">
        <v>177</v>
      </c>
      <c r="D28" s="151" t="s">
        <v>177</v>
      </c>
      <c r="E28" s="151" t="s">
        <v>73</v>
      </c>
      <c r="F28" s="151" t="s">
        <v>178</v>
      </c>
      <c r="G28" s="151" t="str">
        <f ca="1">IF(C28=$X$4,"Enter smelter details",IF(ISERROR($V28),"",OFFSET('Smelter Look-up'!$F$4,$V28-4,0)))</f>
        <v>RMI</v>
      </c>
      <c r="H28" s="207">
        <f ca="1">IF(ISERROR($V28),"",OFFSET('Smelter Look-up'!$G$4,$V28-4,0))</f>
        <v>0</v>
      </c>
      <c r="I28" s="208" t="str">
        <f ca="1">IF(ISERROR($V28),"",OFFSET('Smelter Look-up'!$H$4,$V28-4,0))</f>
        <v>Ganzhou</v>
      </c>
      <c r="J28" s="208" t="str">
        <f ca="1">IF(ISERROR($V28),"",OFFSET('Smelter Look-up'!$I$4,$V28-4,0))</f>
        <v>Jiangxi Sheng</v>
      </c>
      <c r="K28" s="152"/>
      <c r="L28" s="152"/>
      <c r="M28" s="152"/>
      <c r="N28" s="152"/>
      <c r="O28" s="152"/>
      <c r="P28" s="210"/>
      <c r="Q28" s="153"/>
      <c r="R28" s="151" t="str">
        <f ca="1">IF(ISERROR($V28),"",OFFSET('Smelter Look-up'!$C$4,$V28-4,0)&amp;"")</f>
        <v>Jiangxi Jiangwu Cobalt industrial Co., Ltd.</v>
      </c>
      <c r="S28" s="157" t="str">
        <f t="shared" ca="1" si="0"/>
        <v>Unknown</v>
      </c>
      <c r="T28" s="157" t="str">
        <f ca="1">IF(B28="","",IF(ISERROR(MATCH($J28,SorP!$B$1:$B$5662,0)),"",INDIRECT("'SorP'!$A$"&amp;MATCH($J28,SorP!$B$1:$B$5662,0))))</f>
        <v>CN-JX</v>
      </c>
      <c r="U28" s="170"/>
      <c r="V28" s="171">
        <f>IF(C28="",NA(),MATCH($B28&amp;$C28,'Smelter Look-up'!$J:$J,0))</f>
        <v>45</v>
      </c>
      <c r="X28" s="172">
        <f t="shared" si="1"/>
        <v>0</v>
      </c>
      <c r="AB28" s="172" t="str">
        <f t="shared" si="2"/>
        <v>CobaltJiangxi Jiangwu Cobalt industrial Co., Ltd.</v>
      </c>
    </row>
    <row r="29" spans="1:28" s="172" customFormat="1" ht="20.25">
      <c r="A29" s="151" t="s">
        <v>183</v>
      </c>
      <c r="B29" s="151" t="s">
        <v>45</v>
      </c>
      <c r="C29" s="154" t="s">
        <v>182</v>
      </c>
      <c r="D29" s="151" t="s">
        <v>182</v>
      </c>
      <c r="E29" s="151" t="s">
        <v>73</v>
      </c>
      <c r="F29" s="151" t="s">
        <v>183</v>
      </c>
      <c r="G29" s="151" t="str">
        <f ca="1">IF(C29=$X$4,"Enter smelter details",IF(ISERROR($V29),"",OFFSET('Smelter Look-up'!$F$4,$V29-4,0)))</f>
        <v>RMI</v>
      </c>
      <c r="H29" s="207">
        <f ca="1">IF(ISERROR($V29),"",OFFSET('Smelter Look-up'!$G$4,$V29-4,0))</f>
        <v>0</v>
      </c>
      <c r="I29" s="208" t="str">
        <f ca="1">IF(ISERROR($V29),"",OFFSET('Smelter Look-up'!$H$4,$V29-4,0))</f>
        <v>Jingmen</v>
      </c>
      <c r="J29" s="208" t="str">
        <f ca="1">IF(ISERROR($V29),"",OFFSET('Smelter Look-up'!$I$4,$V29-4,0))</f>
        <v>Hubei Sheng</v>
      </c>
      <c r="K29" s="152"/>
      <c r="L29" s="152"/>
      <c r="M29" s="152"/>
      <c r="N29" s="152"/>
      <c r="O29" s="152"/>
      <c r="P29" s="210"/>
      <c r="Q29" s="153"/>
      <c r="R29" s="151" t="str">
        <f ca="1">IF(ISERROR($V29),"",OFFSET('Smelter Look-up'!$C$4,$V29-4,0)&amp;"")</f>
        <v>Jingmen GEM Co., Ltd.</v>
      </c>
      <c r="S29" s="157" t="str">
        <f t="shared" ca="1" si="0"/>
        <v>Unknown</v>
      </c>
      <c r="T29" s="157" t="str">
        <f ca="1">IF(B29="","",IF(ISERROR(MATCH($J29,SorP!$B$1:$B$5662,0)),"",INDIRECT("'SorP'!$A$"&amp;MATCH($J29,SorP!$B$1:$B$5662,0))))</f>
        <v>CN-HB</v>
      </c>
      <c r="U29" s="170"/>
      <c r="V29" s="171">
        <f>IF(C29="",NA(),MATCH($B29&amp;$C29,'Smelter Look-up'!$J:$J,0))</f>
        <v>48</v>
      </c>
      <c r="X29" s="172">
        <f t="shared" si="1"/>
        <v>0</v>
      </c>
      <c r="AB29" s="172" t="str">
        <f t="shared" si="2"/>
        <v>CobaltJingmen GEM Co., Ltd.</v>
      </c>
    </row>
    <row r="30" spans="1:28" s="172" customFormat="1" ht="25.5">
      <c r="A30" s="151" t="s">
        <v>118</v>
      </c>
      <c r="B30" s="151" t="s">
        <v>45</v>
      </c>
      <c r="C30" s="154" t="s">
        <v>117</v>
      </c>
      <c r="D30" s="151" t="s">
        <v>117</v>
      </c>
      <c r="E30" s="151" t="s">
        <v>73</v>
      </c>
      <c r="F30" s="151" t="s">
        <v>118</v>
      </c>
      <c r="G30" s="151" t="str">
        <f ca="1">IF(C30=$X$4,"Enter smelter details",IF(ISERROR($V30),"",OFFSET('Smelter Look-up'!$F$4,$V30-4,0)))</f>
        <v>RMI</v>
      </c>
      <c r="H30" s="207">
        <f ca="1">IF(ISERROR($V30),"",OFFSET('Smelter Look-up'!$G$4,$V30-4,0))</f>
        <v>0</v>
      </c>
      <c r="I30" s="208" t="str">
        <f ca="1">IF(ISERROR($V30),"",OFFSET('Smelter Look-up'!$H$4,$V30-4,0))</f>
        <v>Ganzhou</v>
      </c>
      <c r="J30" s="208" t="str">
        <f ca="1">IF(ISERROR($V30),"",OFFSET('Smelter Look-up'!$I$4,$V30-4,0))</f>
        <v>Jiangxi Sheng</v>
      </c>
      <c r="K30" s="152"/>
      <c r="L30" s="152"/>
      <c r="M30" s="152"/>
      <c r="N30" s="152"/>
      <c r="O30" s="152"/>
      <c r="P30" s="210"/>
      <c r="Q30" s="153"/>
      <c r="R30" s="151" t="str">
        <f ca="1">IF(ISERROR($V30),"",OFFSET('Smelter Look-up'!$C$4,$V30-4,0)&amp;"")</f>
        <v>Ganzhou Highpower Technology Co., Ltd.</v>
      </c>
      <c r="S30" s="157" t="str">
        <f t="shared" ca="1" si="0"/>
        <v>Unknown</v>
      </c>
      <c r="T30" s="157" t="str">
        <f ca="1">IF(B30="","",IF(ISERROR(MATCH($J30,SorP!$B$1:$B$5662,0)),"",INDIRECT("'SorP'!$A$"&amp;MATCH($J30,SorP!$B$1:$B$5662,0))))</f>
        <v>CN-JX</v>
      </c>
      <c r="U30" s="170"/>
      <c r="V30" s="171">
        <f>IF(C30="",NA(),MATCH($B30&amp;$C30,'Smelter Look-up'!$J:$J,0))</f>
        <v>21</v>
      </c>
      <c r="X30" s="172">
        <f t="shared" si="1"/>
        <v>0</v>
      </c>
      <c r="AB30" s="172" t="str">
        <f t="shared" si="2"/>
        <v>CobaltGanzhou Highpower Technology Co., Ltd.</v>
      </c>
    </row>
    <row r="31" spans="1:28" s="172" customFormat="1" ht="20.25">
      <c r="A31" s="151" t="s">
        <v>268</v>
      </c>
      <c r="B31" s="151" t="s">
        <v>45</v>
      </c>
      <c r="C31" s="154" t="s">
        <v>267</v>
      </c>
      <c r="D31" s="151" t="s">
        <v>267</v>
      </c>
      <c r="E31" s="151" t="s">
        <v>109</v>
      </c>
      <c r="F31" s="151" t="s">
        <v>268</v>
      </c>
      <c r="G31" s="151" t="str">
        <f ca="1">IF(C31=$X$4,"Enter smelter details",IF(ISERROR($V31),"",OFFSET('Smelter Look-up'!$F$4,$V31-4,0)))</f>
        <v>RMI</v>
      </c>
      <c r="H31" s="207">
        <f ca="1">IF(ISERROR($V31),"",OFFSET('Smelter Look-up'!$G$4,$V31-4,0))</f>
        <v>0</v>
      </c>
      <c r="I31" s="208" t="str">
        <f ca="1">IF(ISERROR($V31),"",OFFSET('Smelter Look-up'!$H$4,$V31-4,0))</f>
        <v>Harvjavalta</v>
      </c>
      <c r="J31" s="208" t="str">
        <f ca="1">IF(ISERROR($V31),"",OFFSET('Smelter Look-up'!$I$4,$V31-4,0))</f>
        <v>Satakunta</v>
      </c>
      <c r="K31" s="152"/>
      <c r="L31" s="152"/>
      <c r="M31" s="152"/>
      <c r="N31" s="152"/>
      <c r="O31" s="152"/>
      <c r="P31" s="210"/>
      <c r="Q31" s="153"/>
      <c r="R31" s="151" t="str">
        <f ca="1">IF(ISERROR($V31),"",OFFSET('Smelter Look-up'!$C$4,$V31-4,0)&amp;"")</f>
        <v>NORILSK NICKEL HARJAVALTA OY</v>
      </c>
      <c r="S31" s="157" t="str">
        <f t="shared" ca="1" si="0"/>
        <v>Unknown</v>
      </c>
      <c r="T31" s="157" t="str">
        <f ca="1">IF(B31="","",IF(ISERROR(MATCH($J31,SorP!$B$1:$B$5662,0)),"",INDIRECT("'SorP'!$A$"&amp;MATCH($J31,SorP!$B$1:$B$5662,0))))</f>
        <v>FI-17</v>
      </c>
      <c r="U31" s="170"/>
      <c r="V31" s="171">
        <f>IF(C31="",NA(),MATCH($B31&amp;$C31,'Smelter Look-up'!$J:$J,0))</f>
        <v>88</v>
      </c>
      <c r="X31" s="172">
        <f t="shared" si="1"/>
        <v>0</v>
      </c>
      <c r="AB31" s="172" t="str">
        <f t="shared" si="2"/>
        <v>CobaltNORILSK NICKEL HARJAVALTA OY</v>
      </c>
    </row>
    <row r="32" spans="1:28" s="172" customFormat="1" ht="38.25">
      <c r="A32" s="151" t="s">
        <v>255</v>
      </c>
      <c r="B32" s="151" t="s">
        <v>45</v>
      </c>
      <c r="C32" s="154" t="s">
        <v>254</v>
      </c>
      <c r="D32" s="151" t="s">
        <v>254</v>
      </c>
      <c r="E32" s="151" t="s">
        <v>73</v>
      </c>
      <c r="F32" s="151" t="s">
        <v>255</v>
      </c>
      <c r="G32" s="151" t="str">
        <f ca="1">IF(C32=$X$4,"Enter smelter details",IF(ISERROR($V32),"",OFFSET('Smelter Look-up'!$F$4,$V32-4,0)))</f>
        <v>RMI</v>
      </c>
      <c r="H32" s="207">
        <f ca="1">IF(ISERROR($V32),"",OFFSET('Smelter Look-up'!$G$4,$V32-4,0))</f>
        <v>0</v>
      </c>
      <c r="I32" s="208" t="str">
        <f ca="1">IF(ISERROR($V32),"",OFFSET('Smelter Look-up'!$H$4,$V32-4,0))</f>
        <v>Shaoxing</v>
      </c>
      <c r="J32" s="208" t="str">
        <f ca="1">IF(ISERROR($V32),"",OFFSET('Smelter Look-up'!$I$4,$V32-4,0))</f>
        <v>Zhejiang Sheng</v>
      </c>
      <c r="K32" s="152"/>
      <c r="L32" s="152"/>
      <c r="M32" s="152"/>
      <c r="N32" s="152"/>
      <c r="O32" s="152"/>
      <c r="P32" s="210"/>
      <c r="Q32" s="153"/>
      <c r="R32" s="151" t="str">
        <f ca="1">IF(ISERROR($V32),"",OFFSET('Smelter Look-up'!$C$4,$V32-4,0)&amp;"")</f>
        <v>New Era Group Zhejiang Zhongneng Cycle Technology Co., Ltd.</v>
      </c>
      <c r="S32" s="157" t="str">
        <f t="shared" ca="1" si="0"/>
        <v>Unknown</v>
      </c>
      <c r="T32" s="157" t="str">
        <f ca="1">IF(B32="","",IF(ISERROR(MATCH($J32,SorP!$B$1:$B$5662,0)),"",INDIRECT("'SorP'!$A$"&amp;MATCH($J32,SorP!$B$1:$B$5662,0))))</f>
        <v>CN-ZJ</v>
      </c>
      <c r="U32" s="170"/>
      <c r="V32" s="171">
        <f>IF(C32="",NA(),MATCH($B32&amp;$C32,'Smelter Look-up'!$J:$J,0))</f>
        <v>81</v>
      </c>
      <c r="X32" s="172">
        <f t="shared" si="1"/>
        <v>0</v>
      </c>
      <c r="AB32" s="172" t="str">
        <f t="shared" si="2"/>
        <v>CobaltNew Era Group Zhejiang Zhongneng Cycle Technology Co., Ltd.</v>
      </c>
    </row>
    <row r="33" spans="1:28" s="172" customFormat="1" ht="20.25">
      <c r="A33" s="151" t="s">
        <v>127</v>
      </c>
      <c r="B33" s="151" t="s">
        <v>45</v>
      </c>
      <c r="C33" s="154" t="s">
        <v>125</v>
      </c>
      <c r="D33" s="151" t="s">
        <v>125</v>
      </c>
      <c r="E33" s="151" t="s">
        <v>126</v>
      </c>
      <c r="F33" s="151" t="s">
        <v>127</v>
      </c>
      <c r="G33" s="151" t="str">
        <f ca="1">IF(C33=$X$4,"Enter smelter details",IF(ISERROR($V33),"",OFFSET('Smelter Look-up'!$F$4,$V33-4,0)))</f>
        <v>RMI</v>
      </c>
      <c r="H33" s="207">
        <f ca="1">IF(ISERROR($V33),"",OFFSET('Smelter Look-up'!$G$4,$V33-4,0))</f>
        <v>0</v>
      </c>
      <c r="I33" s="208" t="str">
        <f ca="1">IF(ISERROR($V33),"",OFFSET('Smelter Look-up'!$H$4,$V33-4,0))</f>
        <v>Kristiansand</v>
      </c>
      <c r="J33" s="208" t="str">
        <f ca="1">IF(ISERROR($V33),"",OFFSET('Smelter Look-up'!$I$4,$V33-4,0))</f>
        <v>Aust-Agder</v>
      </c>
      <c r="K33" s="152"/>
      <c r="L33" s="152"/>
      <c r="M33" s="152"/>
      <c r="N33" s="152"/>
      <c r="O33" s="152"/>
      <c r="P33" s="210"/>
      <c r="Q33" s="153"/>
      <c r="R33" s="151" t="str">
        <f ca="1">IF(ISERROR($V33),"",OFFSET('Smelter Look-up'!$C$4,$V33-4,0)&amp;"")</f>
        <v>Glencore Nikkelverk Refinery</v>
      </c>
      <c r="S33" s="157" t="str">
        <f t="shared" ca="1" si="0"/>
        <v>Unknown</v>
      </c>
      <c r="T33" s="157" t="str">
        <f ca="1">IF(B33="","",IF(ISERROR(MATCH($J33,SorP!$B$1:$B$5662,0)),"",INDIRECT("'SorP'!$A$"&amp;MATCH($J33,SorP!$B$1:$B$5662,0))))</f>
        <v>NO-09</v>
      </c>
      <c r="U33" s="170"/>
      <c r="V33" s="171">
        <f>IF(C33="",NA(),MATCH($B33&amp;$C33,'Smelter Look-up'!$J:$J,0))</f>
        <v>24</v>
      </c>
      <c r="X33" s="172">
        <f t="shared" si="1"/>
        <v>0</v>
      </c>
      <c r="AB33" s="172" t="str">
        <f t="shared" si="2"/>
        <v>CobaltGlencore Nikkelverk Refinery</v>
      </c>
    </row>
    <row r="34" spans="1:28" s="172" customFormat="1" ht="25.5">
      <c r="A34" s="151" t="s">
        <v>164</v>
      </c>
      <c r="B34" s="151" t="s">
        <v>45</v>
      </c>
      <c r="C34" s="154" t="s">
        <v>163</v>
      </c>
      <c r="D34" s="151" t="s">
        <v>163</v>
      </c>
      <c r="E34" s="151" t="s">
        <v>73</v>
      </c>
      <c r="F34" s="151" t="s">
        <v>164</v>
      </c>
      <c r="G34" s="151" t="str">
        <f ca="1">IF(C34=$X$4,"Enter smelter details",IF(ISERROR($V34),"",OFFSET('Smelter Look-up'!$F$4,$V34-4,0)))</f>
        <v>RMI</v>
      </c>
      <c r="H34" s="207">
        <f ca="1">IF(ISERROR($V34),"",OFFSET('Smelter Look-up'!$G$4,$V34-4,0))</f>
        <v>0</v>
      </c>
      <c r="I34" s="208" t="str">
        <f ca="1">IF(ISERROR($V34),"",OFFSET('Smelter Look-up'!$H$4,$V34-4,0))</f>
        <v>Changsha</v>
      </c>
      <c r="J34" s="208" t="str">
        <f ca="1">IF(ISERROR($V34),"",OFFSET('Smelter Look-up'!$I$4,$V34-4,0))</f>
        <v>Hunan Sheng</v>
      </c>
      <c r="K34" s="152"/>
      <c r="L34" s="152"/>
      <c r="M34" s="152"/>
      <c r="N34" s="152"/>
      <c r="O34" s="152"/>
      <c r="P34" s="210"/>
      <c r="Q34" s="153"/>
      <c r="R34" s="151" t="str">
        <f ca="1">IF(ISERROR($V34),"",OFFSET('Smelter Look-up'!$C$4,$V34-4,0)&amp;"")</f>
        <v>Hunan Yacheng New Materials Co., Ltd.</v>
      </c>
      <c r="S34" s="157" t="str">
        <f t="shared" ca="1" si="0"/>
        <v>Unknown</v>
      </c>
      <c r="T34" s="157" t="str">
        <f ca="1">IF(B34="","",IF(ISERROR(MATCH($J34,SorP!$B$1:$B$5662,0)),"",INDIRECT("'SorP'!$A$"&amp;MATCH($J34,SorP!$B$1:$B$5662,0))))</f>
        <v>CN-HN</v>
      </c>
      <c r="U34" s="170"/>
      <c r="V34" s="171">
        <f>IF(C34="",NA(),MATCH($B34&amp;$C34,'Smelter Look-up'!$J:$J,0))</f>
        <v>38</v>
      </c>
      <c r="X34" s="172">
        <f t="shared" si="1"/>
        <v>0</v>
      </c>
      <c r="AB34" s="172" t="str">
        <f t="shared" si="2"/>
        <v>CobaltHunan Yacheng New Materials Co., Ltd.</v>
      </c>
    </row>
    <row r="35" spans="1:28" s="172" customFormat="1" ht="20.25">
      <c r="A35" s="151" t="s">
        <v>383</v>
      </c>
      <c r="B35" s="151" t="s">
        <v>46</v>
      </c>
      <c r="C35" s="154" t="s">
        <v>382</v>
      </c>
      <c r="D35" s="151" t="s">
        <v>382</v>
      </c>
      <c r="E35" s="151" t="s">
        <v>144</v>
      </c>
      <c r="F35" s="151" t="s">
        <v>383</v>
      </c>
      <c r="G35" s="151" t="str">
        <f ca="1">IF(C35=$X$4,"Enter smelter details",IF(ISERROR($V35),"",OFFSET('Smelter Look-up'!$F$4,$V35-4,0)))</f>
        <v>RMI</v>
      </c>
      <c r="H35" s="207">
        <f ca="1">IF(ISERROR($V35),"",OFFSET('Smelter Look-up'!$G$4,$V35-4,0))</f>
        <v>0</v>
      </c>
      <c r="I35" s="208" t="str">
        <f ca="1">IF(ISERROR($V35),"",OFFSET('Smelter Look-up'!$H$4,$V35-4,0))</f>
        <v>Toyokawa</v>
      </c>
      <c r="J35" s="208" t="str">
        <f ca="1">IF(ISERROR($V35),"",OFFSET('Smelter Look-up'!$I$4,$V35-4,0))</f>
        <v>Aichi</v>
      </c>
      <c r="K35" s="152"/>
      <c r="L35" s="152"/>
      <c r="M35" s="152"/>
      <c r="N35" s="152"/>
      <c r="O35" s="152"/>
      <c r="P35" s="210"/>
      <c r="Q35" s="153"/>
      <c r="R35" s="151" t="str">
        <f ca="1">IF(ISERROR($V35),"",OFFSET('Smelter Look-up'!$C$4,$V35-4,0)&amp;"")</f>
        <v>Yamaguchi Mica</v>
      </c>
      <c r="S35" s="157" t="str">
        <f t="shared" ca="1" si="0"/>
        <v>Unknown</v>
      </c>
      <c r="T35" s="157" t="str">
        <f ca="1">IF(B35="","",IF(ISERROR(MATCH($J35,SorP!$B$1:$B$5662,0)),"",INDIRECT("'SorP'!$A$"&amp;MATCH($J35,SorP!$B$1:$B$5662,0))))</f>
        <v>JP-23</v>
      </c>
      <c r="U35" s="170"/>
      <c r="V35" s="171">
        <f>IF(C35="",NA(),MATCH($B35&amp;$C35,'Smelter Look-up'!$J:$J,0))</f>
        <v>145</v>
      </c>
      <c r="X35" s="172">
        <f t="shared" si="1"/>
        <v>0</v>
      </c>
      <c r="AB35" s="172" t="str">
        <f t="shared" si="2"/>
        <v>MicaYamaguchi Mica</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7" t="str">
        <f ca="1">IF(ISERROR($V36),"",OFFSET('Smelter Look-up'!$G$4,$V36-4,0))</f>
        <v/>
      </c>
      <c r="I36" s="208" t="str">
        <f ca="1">IF(ISERROR($V36),"",OFFSET('Smelter Look-up'!$H$4,$V36-4,0))</f>
        <v/>
      </c>
      <c r="J36" s="208" t="str">
        <f ca="1">IF(ISERROR($V36),"",OFFSET('Smelter Look-up'!$I$4,$V36-4,0))</f>
        <v/>
      </c>
      <c r="K36" s="152"/>
      <c r="L36" s="152"/>
      <c r="M36" s="152"/>
      <c r="N36" s="152"/>
      <c r="O36" s="152"/>
      <c r="P36" s="210"/>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7" t="str">
        <f ca="1">IF(ISERROR($V37),"",OFFSET('Smelter Look-up'!$G$4,$V37-4,0))</f>
        <v/>
      </c>
      <c r="I37" s="208" t="str">
        <f ca="1">IF(ISERROR($V37),"",OFFSET('Smelter Look-up'!$H$4,$V37-4,0))</f>
        <v/>
      </c>
      <c r="J37" s="208" t="str">
        <f ca="1">IF(ISERROR($V37),"",OFFSET('Smelter Look-up'!$I$4,$V37-4,0))</f>
        <v/>
      </c>
      <c r="K37" s="152"/>
      <c r="L37" s="152"/>
      <c r="M37" s="152"/>
      <c r="N37" s="152"/>
      <c r="O37" s="152"/>
      <c r="P37" s="210"/>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7" t="str">
        <f ca="1">IF(ISERROR($V38),"",OFFSET('Smelter Look-up'!$G$4,$V38-4,0))</f>
        <v/>
      </c>
      <c r="I38" s="208" t="str">
        <f ca="1">IF(ISERROR($V38),"",OFFSET('Smelter Look-up'!$H$4,$V38-4,0))</f>
        <v/>
      </c>
      <c r="J38" s="208" t="str">
        <f ca="1">IF(ISERROR($V38),"",OFFSET('Smelter Look-up'!$I$4,$V38-4,0))</f>
        <v/>
      </c>
      <c r="K38" s="152"/>
      <c r="L38" s="152"/>
      <c r="M38" s="152"/>
      <c r="N38" s="152"/>
      <c r="O38" s="152"/>
      <c r="P38" s="210"/>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7" t="str">
        <f ca="1">IF(ISERROR($V39),"",OFFSET('Smelter Look-up'!$G$4,$V39-4,0))</f>
        <v/>
      </c>
      <c r="I39" s="208" t="str">
        <f ca="1">IF(ISERROR($V39),"",OFFSET('Smelter Look-up'!$H$4,$V39-4,0))</f>
        <v/>
      </c>
      <c r="J39" s="208" t="str">
        <f ca="1">IF(ISERROR($V39),"",OFFSET('Smelter Look-up'!$I$4,$V39-4,0))</f>
        <v/>
      </c>
      <c r="K39" s="152"/>
      <c r="L39" s="152"/>
      <c r="M39" s="152"/>
      <c r="N39" s="152"/>
      <c r="O39" s="152"/>
      <c r="P39" s="210"/>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7" t="str">
        <f ca="1">IF(ISERROR($V40),"",OFFSET('Smelter Look-up'!$G$4,$V40-4,0))</f>
        <v/>
      </c>
      <c r="I40" s="208" t="str">
        <f ca="1">IF(ISERROR($V40),"",OFFSET('Smelter Look-up'!$H$4,$V40-4,0))</f>
        <v/>
      </c>
      <c r="J40" s="208" t="str">
        <f ca="1">IF(ISERROR($V40),"",OFFSET('Smelter Look-up'!$I$4,$V40-4,0))</f>
        <v/>
      </c>
      <c r="K40" s="152"/>
      <c r="L40" s="152"/>
      <c r="M40" s="152"/>
      <c r="N40" s="152"/>
      <c r="O40" s="152"/>
      <c r="P40" s="210"/>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7" t="str">
        <f ca="1">IF(ISERROR($V41),"",OFFSET('Smelter Look-up'!$G$4,$V41-4,0))</f>
        <v/>
      </c>
      <c r="I41" s="208" t="str">
        <f ca="1">IF(ISERROR($V41),"",OFFSET('Smelter Look-up'!$H$4,$V41-4,0))</f>
        <v/>
      </c>
      <c r="J41" s="208" t="str">
        <f ca="1">IF(ISERROR($V41),"",OFFSET('Smelter Look-up'!$I$4,$V41-4,0))</f>
        <v/>
      </c>
      <c r="K41" s="152"/>
      <c r="L41" s="152"/>
      <c r="M41" s="152"/>
      <c r="N41" s="152"/>
      <c r="O41" s="152"/>
      <c r="P41" s="210"/>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7" t="str">
        <f ca="1">IF(ISERROR($V42),"",OFFSET('Smelter Look-up'!$G$4,$V42-4,0))</f>
        <v/>
      </c>
      <c r="I42" s="208" t="str">
        <f ca="1">IF(ISERROR($V42),"",OFFSET('Smelter Look-up'!$H$4,$V42-4,0))</f>
        <v/>
      </c>
      <c r="J42" s="208" t="str">
        <f ca="1">IF(ISERROR($V42),"",OFFSET('Smelter Look-up'!$I$4,$V42-4,0))</f>
        <v/>
      </c>
      <c r="K42" s="152"/>
      <c r="L42" s="152"/>
      <c r="M42" s="152"/>
      <c r="N42" s="152"/>
      <c r="O42" s="152"/>
      <c r="P42" s="210"/>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7" t="str">
        <f ca="1">IF(ISERROR($V43),"",OFFSET('Smelter Look-up'!$G$4,$V43-4,0))</f>
        <v/>
      </c>
      <c r="I43" s="208" t="str">
        <f ca="1">IF(ISERROR($V43),"",OFFSET('Smelter Look-up'!$H$4,$V43-4,0))</f>
        <v/>
      </c>
      <c r="J43" s="208" t="str">
        <f ca="1">IF(ISERROR($V43),"",OFFSET('Smelter Look-up'!$I$4,$V43-4,0))</f>
        <v/>
      </c>
      <c r="K43" s="152"/>
      <c r="L43" s="152"/>
      <c r="M43" s="152"/>
      <c r="N43" s="152"/>
      <c r="O43" s="152"/>
      <c r="P43" s="210"/>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7" t="str">
        <f ca="1">IF(ISERROR($V44),"",OFFSET('Smelter Look-up'!$G$4,$V44-4,0))</f>
        <v/>
      </c>
      <c r="I44" s="208" t="str">
        <f ca="1">IF(ISERROR($V44),"",OFFSET('Smelter Look-up'!$H$4,$V44-4,0))</f>
        <v/>
      </c>
      <c r="J44" s="208" t="str">
        <f ca="1">IF(ISERROR($V44),"",OFFSET('Smelter Look-up'!$I$4,$V44-4,0))</f>
        <v/>
      </c>
      <c r="K44" s="152"/>
      <c r="L44" s="152"/>
      <c r="M44" s="152"/>
      <c r="N44" s="152"/>
      <c r="O44" s="152"/>
      <c r="P44" s="210"/>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7" t="str">
        <f ca="1">IF(ISERROR($V45),"",OFFSET('Smelter Look-up'!$G$4,$V45-4,0))</f>
        <v/>
      </c>
      <c r="I45" s="208" t="str">
        <f ca="1">IF(ISERROR($V45),"",OFFSET('Smelter Look-up'!$H$4,$V45-4,0))</f>
        <v/>
      </c>
      <c r="J45" s="208" t="str">
        <f ca="1">IF(ISERROR($V45),"",OFFSET('Smelter Look-up'!$I$4,$V45-4,0))</f>
        <v/>
      </c>
      <c r="K45" s="152"/>
      <c r="L45" s="152"/>
      <c r="M45" s="152"/>
      <c r="N45" s="152"/>
      <c r="O45" s="152"/>
      <c r="P45" s="210"/>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7" t="str">
        <f ca="1">IF(ISERROR($V46),"",OFFSET('Smelter Look-up'!$G$4,$V46-4,0))</f>
        <v/>
      </c>
      <c r="I46" s="208" t="str">
        <f ca="1">IF(ISERROR($V46),"",OFFSET('Smelter Look-up'!$H$4,$V46-4,0))</f>
        <v/>
      </c>
      <c r="J46" s="208" t="str">
        <f ca="1">IF(ISERROR($V46),"",OFFSET('Smelter Look-up'!$I$4,$V46-4,0))</f>
        <v/>
      </c>
      <c r="K46" s="152"/>
      <c r="L46" s="152"/>
      <c r="M46" s="152"/>
      <c r="N46" s="152"/>
      <c r="O46" s="152"/>
      <c r="P46" s="210"/>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7" t="str">
        <f ca="1">IF(ISERROR($V47),"",OFFSET('Smelter Look-up'!$G$4,$V47-4,0))</f>
        <v/>
      </c>
      <c r="I47" s="208" t="str">
        <f ca="1">IF(ISERROR($V47),"",OFFSET('Smelter Look-up'!$H$4,$V47-4,0))</f>
        <v/>
      </c>
      <c r="J47" s="208" t="str">
        <f ca="1">IF(ISERROR($V47),"",OFFSET('Smelter Look-up'!$I$4,$V47-4,0))</f>
        <v/>
      </c>
      <c r="K47" s="152"/>
      <c r="L47" s="152"/>
      <c r="M47" s="152"/>
      <c r="N47" s="152"/>
      <c r="O47" s="152"/>
      <c r="P47" s="210"/>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7" t="str">
        <f ca="1">IF(ISERROR($V48),"",OFFSET('Smelter Look-up'!$G$4,$V48-4,0))</f>
        <v/>
      </c>
      <c r="I48" s="208" t="str">
        <f ca="1">IF(ISERROR($V48),"",OFFSET('Smelter Look-up'!$H$4,$V48-4,0))</f>
        <v/>
      </c>
      <c r="J48" s="208" t="str">
        <f ca="1">IF(ISERROR($V48),"",OFFSET('Smelter Look-up'!$I$4,$V48-4,0))</f>
        <v/>
      </c>
      <c r="K48" s="152"/>
      <c r="L48" s="152"/>
      <c r="M48" s="152"/>
      <c r="N48" s="152"/>
      <c r="O48" s="152"/>
      <c r="P48" s="210"/>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7" t="str">
        <f ca="1">IF(ISERROR($V49),"",OFFSET('Smelter Look-up'!$G$4,$V49-4,0))</f>
        <v/>
      </c>
      <c r="I49" s="208" t="str">
        <f ca="1">IF(ISERROR($V49),"",OFFSET('Smelter Look-up'!$H$4,$V49-4,0))</f>
        <v/>
      </c>
      <c r="J49" s="208" t="str">
        <f ca="1">IF(ISERROR($V49),"",OFFSET('Smelter Look-up'!$I$4,$V49-4,0))</f>
        <v/>
      </c>
      <c r="K49" s="152"/>
      <c r="L49" s="152"/>
      <c r="M49" s="152"/>
      <c r="N49" s="152"/>
      <c r="O49" s="152"/>
      <c r="P49" s="210"/>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7" t="str">
        <f ca="1">IF(ISERROR($V50),"",OFFSET('Smelter Look-up'!$G$4,$V50-4,0))</f>
        <v/>
      </c>
      <c r="I50" s="208" t="str">
        <f ca="1">IF(ISERROR($V50),"",OFFSET('Smelter Look-up'!$H$4,$V50-4,0))</f>
        <v/>
      </c>
      <c r="J50" s="208" t="str">
        <f ca="1">IF(ISERROR($V50),"",OFFSET('Smelter Look-up'!$I$4,$V50-4,0))</f>
        <v/>
      </c>
      <c r="K50" s="152"/>
      <c r="L50" s="152"/>
      <c r="M50" s="152"/>
      <c r="N50" s="152"/>
      <c r="O50" s="152"/>
      <c r="P50" s="210"/>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7" t="str">
        <f ca="1">IF(ISERROR($V51),"",OFFSET('Smelter Look-up'!$G$4,$V51-4,0))</f>
        <v/>
      </c>
      <c r="I51" s="208" t="str">
        <f ca="1">IF(ISERROR($V51),"",OFFSET('Smelter Look-up'!$H$4,$V51-4,0))</f>
        <v/>
      </c>
      <c r="J51" s="208" t="str">
        <f ca="1">IF(ISERROR($V51),"",OFFSET('Smelter Look-up'!$I$4,$V51-4,0))</f>
        <v/>
      </c>
      <c r="K51" s="152"/>
      <c r="L51" s="152"/>
      <c r="M51" s="152"/>
      <c r="N51" s="152"/>
      <c r="O51" s="152"/>
      <c r="P51" s="210"/>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7" t="str">
        <f ca="1">IF(ISERROR($V52),"",OFFSET('Smelter Look-up'!$G$4,$V52-4,0))</f>
        <v/>
      </c>
      <c r="I52" s="208" t="str">
        <f ca="1">IF(ISERROR($V52),"",OFFSET('Smelter Look-up'!$H$4,$V52-4,0))</f>
        <v/>
      </c>
      <c r="J52" s="208" t="str">
        <f ca="1">IF(ISERROR($V52),"",OFFSET('Smelter Look-up'!$I$4,$V52-4,0))</f>
        <v/>
      </c>
      <c r="K52" s="152"/>
      <c r="L52" s="152"/>
      <c r="M52" s="152"/>
      <c r="N52" s="152"/>
      <c r="O52" s="152"/>
      <c r="P52" s="210"/>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7" t="str">
        <f ca="1">IF(ISERROR($V53),"",OFFSET('Smelter Look-up'!$G$4,$V53-4,0))</f>
        <v/>
      </c>
      <c r="I53" s="208" t="str">
        <f ca="1">IF(ISERROR($V53),"",OFFSET('Smelter Look-up'!$H$4,$V53-4,0))</f>
        <v/>
      </c>
      <c r="J53" s="208" t="str">
        <f ca="1">IF(ISERROR($V53),"",OFFSET('Smelter Look-up'!$I$4,$V53-4,0))</f>
        <v/>
      </c>
      <c r="K53" s="152"/>
      <c r="L53" s="152"/>
      <c r="M53" s="152"/>
      <c r="N53" s="152"/>
      <c r="O53" s="152"/>
      <c r="P53" s="210"/>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7" t="str">
        <f ca="1">IF(ISERROR($V54),"",OFFSET('Smelter Look-up'!$G$4,$V54-4,0))</f>
        <v/>
      </c>
      <c r="I54" s="208" t="str">
        <f ca="1">IF(ISERROR($V54),"",OFFSET('Smelter Look-up'!$H$4,$V54-4,0))</f>
        <v/>
      </c>
      <c r="J54" s="208" t="str">
        <f ca="1">IF(ISERROR($V54),"",OFFSET('Smelter Look-up'!$I$4,$V54-4,0))</f>
        <v/>
      </c>
      <c r="K54" s="152"/>
      <c r="L54" s="152"/>
      <c r="M54" s="152"/>
      <c r="N54" s="152"/>
      <c r="O54" s="152"/>
      <c r="P54" s="210"/>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7" t="str">
        <f ca="1">IF(ISERROR($V55),"",OFFSET('Smelter Look-up'!$G$4,$V55-4,0))</f>
        <v/>
      </c>
      <c r="I55" s="208" t="str">
        <f ca="1">IF(ISERROR($V55),"",OFFSET('Smelter Look-up'!$H$4,$V55-4,0))</f>
        <v/>
      </c>
      <c r="J55" s="208" t="str">
        <f ca="1">IF(ISERROR($V55),"",OFFSET('Smelter Look-up'!$I$4,$V55-4,0))</f>
        <v/>
      </c>
      <c r="K55" s="152"/>
      <c r="L55" s="152"/>
      <c r="M55" s="152"/>
      <c r="N55" s="152"/>
      <c r="O55" s="152"/>
      <c r="P55" s="210"/>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7" t="str">
        <f ca="1">IF(ISERROR($V56),"",OFFSET('Smelter Look-up'!$G$4,$V56-4,0))</f>
        <v/>
      </c>
      <c r="I56" s="208" t="str">
        <f ca="1">IF(ISERROR($V56),"",OFFSET('Smelter Look-up'!$H$4,$V56-4,0))</f>
        <v/>
      </c>
      <c r="J56" s="208" t="str">
        <f ca="1">IF(ISERROR($V56),"",OFFSET('Smelter Look-up'!$I$4,$V56-4,0))</f>
        <v/>
      </c>
      <c r="K56" s="152"/>
      <c r="L56" s="152"/>
      <c r="M56" s="152"/>
      <c r="N56" s="152"/>
      <c r="O56" s="152"/>
      <c r="P56" s="210"/>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7" t="str">
        <f ca="1">IF(ISERROR($V57),"",OFFSET('Smelter Look-up'!$G$4,$V57-4,0))</f>
        <v/>
      </c>
      <c r="I57" s="208" t="str">
        <f ca="1">IF(ISERROR($V57),"",OFFSET('Smelter Look-up'!$H$4,$V57-4,0))</f>
        <v/>
      </c>
      <c r="J57" s="208" t="str">
        <f ca="1">IF(ISERROR($V57),"",OFFSET('Smelter Look-up'!$I$4,$V57-4,0))</f>
        <v/>
      </c>
      <c r="K57" s="152"/>
      <c r="L57" s="152"/>
      <c r="M57" s="152"/>
      <c r="N57" s="152"/>
      <c r="O57" s="152"/>
      <c r="P57" s="210"/>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7" t="str">
        <f ca="1">IF(ISERROR($V58),"",OFFSET('Smelter Look-up'!$G$4,$V58-4,0))</f>
        <v/>
      </c>
      <c r="I58" s="208" t="str">
        <f ca="1">IF(ISERROR($V58),"",OFFSET('Smelter Look-up'!$H$4,$V58-4,0))</f>
        <v/>
      </c>
      <c r="J58" s="208" t="str">
        <f ca="1">IF(ISERROR($V58),"",OFFSET('Smelter Look-up'!$I$4,$V58-4,0))</f>
        <v/>
      </c>
      <c r="K58" s="152"/>
      <c r="L58" s="152"/>
      <c r="M58" s="152"/>
      <c r="N58" s="152"/>
      <c r="O58" s="152"/>
      <c r="P58" s="210"/>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7" t="str">
        <f ca="1">IF(ISERROR($V59),"",OFFSET('Smelter Look-up'!$G$4,$V59-4,0))</f>
        <v/>
      </c>
      <c r="I59" s="208" t="str">
        <f ca="1">IF(ISERROR($V59),"",OFFSET('Smelter Look-up'!$H$4,$V59-4,0))</f>
        <v/>
      </c>
      <c r="J59" s="208" t="str">
        <f ca="1">IF(ISERROR($V59),"",OFFSET('Smelter Look-up'!$I$4,$V59-4,0))</f>
        <v/>
      </c>
      <c r="K59" s="152"/>
      <c r="L59" s="152"/>
      <c r="M59" s="152"/>
      <c r="N59" s="152"/>
      <c r="O59" s="152"/>
      <c r="P59" s="210"/>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7" t="str">
        <f ca="1">IF(ISERROR($V60),"",OFFSET('Smelter Look-up'!$G$4,$V60-4,0))</f>
        <v/>
      </c>
      <c r="I60" s="208" t="str">
        <f ca="1">IF(ISERROR($V60),"",OFFSET('Smelter Look-up'!$H$4,$V60-4,0))</f>
        <v/>
      </c>
      <c r="J60" s="208" t="str">
        <f ca="1">IF(ISERROR($V60),"",OFFSET('Smelter Look-up'!$I$4,$V60-4,0))</f>
        <v/>
      </c>
      <c r="K60" s="152"/>
      <c r="L60" s="152"/>
      <c r="M60" s="152"/>
      <c r="N60" s="152"/>
      <c r="O60" s="152"/>
      <c r="P60" s="210"/>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7" t="str">
        <f ca="1">IF(ISERROR($V61),"",OFFSET('Smelter Look-up'!$G$4,$V61-4,0))</f>
        <v/>
      </c>
      <c r="I61" s="208" t="str">
        <f ca="1">IF(ISERROR($V61),"",OFFSET('Smelter Look-up'!$H$4,$V61-4,0))</f>
        <v/>
      </c>
      <c r="J61" s="208" t="str">
        <f ca="1">IF(ISERROR($V61),"",OFFSET('Smelter Look-up'!$I$4,$V61-4,0))</f>
        <v/>
      </c>
      <c r="K61" s="152"/>
      <c r="L61" s="152"/>
      <c r="M61" s="152"/>
      <c r="N61" s="152"/>
      <c r="O61" s="152"/>
      <c r="P61" s="210"/>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7" t="str">
        <f ca="1">IF(ISERROR($V62),"",OFFSET('Smelter Look-up'!$G$4,$V62-4,0))</f>
        <v/>
      </c>
      <c r="I62" s="208" t="str">
        <f ca="1">IF(ISERROR($V62),"",OFFSET('Smelter Look-up'!$H$4,$V62-4,0))</f>
        <v/>
      </c>
      <c r="J62" s="208" t="str">
        <f ca="1">IF(ISERROR($V62),"",OFFSET('Smelter Look-up'!$I$4,$V62-4,0))</f>
        <v/>
      </c>
      <c r="K62" s="152"/>
      <c r="L62" s="152"/>
      <c r="M62" s="152"/>
      <c r="N62" s="152"/>
      <c r="O62" s="152"/>
      <c r="P62" s="210"/>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7" t="str">
        <f ca="1">IF(ISERROR($V63),"",OFFSET('Smelter Look-up'!$G$4,$V63-4,0))</f>
        <v/>
      </c>
      <c r="I63" s="208" t="str">
        <f ca="1">IF(ISERROR($V63),"",OFFSET('Smelter Look-up'!$H$4,$V63-4,0))</f>
        <v/>
      </c>
      <c r="J63" s="208" t="str">
        <f ca="1">IF(ISERROR($V63),"",OFFSET('Smelter Look-up'!$I$4,$V63-4,0))</f>
        <v/>
      </c>
      <c r="K63" s="152"/>
      <c r="L63" s="152"/>
      <c r="M63" s="152"/>
      <c r="N63" s="152"/>
      <c r="O63" s="152"/>
      <c r="P63" s="210"/>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7" t="str">
        <f ca="1">IF(ISERROR($V64),"",OFFSET('Smelter Look-up'!$G$4,$V64-4,0))</f>
        <v/>
      </c>
      <c r="I64" s="208" t="str">
        <f ca="1">IF(ISERROR($V64),"",OFFSET('Smelter Look-up'!$H$4,$V64-4,0))</f>
        <v/>
      </c>
      <c r="J64" s="208" t="str">
        <f ca="1">IF(ISERROR($V64),"",OFFSET('Smelter Look-up'!$I$4,$V64-4,0))</f>
        <v/>
      </c>
      <c r="K64" s="152"/>
      <c r="L64" s="152"/>
      <c r="M64" s="152"/>
      <c r="N64" s="152"/>
      <c r="O64" s="152"/>
      <c r="P64" s="210"/>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7" t="str">
        <f ca="1">IF(ISERROR($V65),"",OFFSET('Smelter Look-up'!$G$4,$V65-4,0))</f>
        <v/>
      </c>
      <c r="I65" s="208" t="str">
        <f ca="1">IF(ISERROR($V65),"",OFFSET('Smelter Look-up'!$H$4,$V65-4,0))</f>
        <v/>
      </c>
      <c r="J65" s="208" t="str">
        <f ca="1">IF(ISERROR($V65),"",OFFSET('Smelter Look-up'!$I$4,$V65-4,0))</f>
        <v/>
      </c>
      <c r="K65" s="152"/>
      <c r="L65" s="152"/>
      <c r="M65" s="152"/>
      <c r="N65" s="152"/>
      <c r="O65" s="152"/>
      <c r="P65" s="210"/>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7" t="str">
        <f ca="1">IF(ISERROR($V66),"",OFFSET('Smelter Look-up'!$G$4,$V66-4,0))</f>
        <v/>
      </c>
      <c r="I66" s="208" t="str">
        <f ca="1">IF(ISERROR($V66),"",OFFSET('Smelter Look-up'!$H$4,$V66-4,0))</f>
        <v/>
      </c>
      <c r="J66" s="208" t="str">
        <f ca="1">IF(ISERROR($V66),"",OFFSET('Smelter Look-up'!$I$4,$V66-4,0))</f>
        <v/>
      </c>
      <c r="K66" s="152"/>
      <c r="L66" s="152"/>
      <c r="M66" s="152"/>
      <c r="N66" s="152"/>
      <c r="O66" s="152"/>
      <c r="P66" s="210"/>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7" t="str">
        <f ca="1">IF(ISERROR($V67),"",OFFSET('Smelter Look-up'!$G$4,$V67-4,0))</f>
        <v/>
      </c>
      <c r="I67" s="208" t="str">
        <f ca="1">IF(ISERROR($V67),"",OFFSET('Smelter Look-up'!$H$4,$V67-4,0))</f>
        <v/>
      </c>
      <c r="J67" s="208" t="str">
        <f ca="1">IF(ISERROR($V67),"",OFFSET('Smelter Look-up'!$I$4,$V67-4,0))</f>
        <v/>
      </c>
      <c r="K67" s="152"/>
      <c r="L67" s="152"/>
      <c r="M67" s="152"/>
      <c r="N67" s="152"/>
      <c r="O67" s="152"/>
      <c r="P67" s="210"/>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7" t="str">
        <f ca="1">IF(ISERROR($V68),"",OFFSET('Smelter Look-up'!$G$4,$V68-4,0))</f>
        <v/>
      </c>
      <c r="I68" s="208" t="str">
        <f ca="1">IF(ISERROR($V68),"",OFFSET('Smelter Look-up'!$H$4,$V68-4,0))</f>
        <v/>
      </c>
      <c r="J68" s="208" t="str">
        <f ca="1">IF(ISERROR($V68),"",OFFSET('Smelter Look-up'!$I$4,$V68-4,0))</f>
        <v/>
      </c>
      <c r="K68" s="152"/>
      <c r="L68" s="152"/>
      <c r="M68" s="152"/>
      <c r="N68" s="152"/>
      <c r="O68" s="152"/>
      <c r="P68" s="210"/>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7" t="str">
        <f ca="1">IF(ISERROR($V69),"",OFFSET('Smelter Look-up'!$G$4,$V69-4,0))</f>
        <v/>
      </c>
      <c r="I69" s="208" t="str">
        <f ca="1">IF(ISERROR($V69),"",OFFSET('Smelter Look-up'!$H$4,$V69-4,0))</f>
        <v/>
      </c>
      <c r="J69" s="208" t="str">
        <f ca="1">IF(ISERROR($V69),"",OFFSET('Smelter Look-up'!$I$4,$V69-4,0))</f>
        <v/>
      </c>
      <c r="K69" s="152"/>
      <c r="L69" s="152"/>
      <c r="M69" s="152"/>
      <c r="N69" s="152"/>
      <c r="O69" s="152"/>
      <c r="P69" s="210"/>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7" t="str">
        <f ca="1">IF(ISERROR($V70),"",OFFSET('Smelter Look-up'!$G$4,$V70-4,0))</f>
        <v/>
      </c>
      <c r="I70" s="208" t="str">
        <f ca="1">IF(ISERROR($V70),"",OFFSET('Smelter Look-up'!$H$4,$V70-4,0))</f>
        <v/>
      </c>
      <c r="J70" s="208" t="str">
        <f ca="1">IF(ISERROR($V70),"",OFFSET('Smelter Look-up'!$I$4,$V70-4,0))</f>
        <v/>
      </c>
      <c r="K70" s="152"/>
      <c r="L70" s="152"/>
      <c r="M70" s="152"/>
      <c r="N70" s="152"/>
      <c r="O70" s="152"/>
      <c r="P70" s="210"/>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7" t="str">
        <f ca="1">IF(ISERROR($V71),"",OFFSET('Smelter Look-up'!$G$4,$V71-4,0))</f>
        <v/>
      </c>
      <c r="I71" s="208" t="str">
        <f ca="1">IF(ISERROR($V71),"",OFFSET('Smelter Look-up'!$H$4,$V71-4,0))</f>
        <v/>
      </c>
      <c r="J71" s="208" t="str">
        <f ca="1">IF(ISERROR($V71),"",OFFSET('Smelter Look-up'!$I$4,$V71-4,0))</f>
        <v/>
      </c>
      <c r="K71" s="152"/>
      <c r="L71" s="152"/>
      <c r="M71" s="152"/>
      <c r="N71" s="152"/>
      <c r="O71" s="152"/>
      <c r="P71" s="210"/>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7" t="str">
        <f ca="1">IF(ISERROR($V72),"",OFFSET('Smelter Look-up'!$G$4,$V72-4,0))</f>
        <v/>
      </c>
      <c r="I72" s="208" t="str">
        <f ca="1">IF(ISERROR($V72),"",OFFSET('Smelter Look-up'!$H$4,$V72-4,0))</f>
        <v/>
      </c>
      <c r="J72" s="208" t="str">
        <f ca="1">IF(ISERROR($V72),"",OFFSET('Smelter Look-up'!$I$4,$V72-4,0))</f>
        <v/>
      </c>
      <c r="K72" s="152"/>
      <c r="L72" s="152"/>
      <c r="M72" s="152"/>
      <c r="N72" s="152"/>
      <c r="O72" s="152"/>
      <c r="P72" s="210"/>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7" t="str">
        <f ca="1">IF(ISERROR($V73),"",OFFSET('Smelter Look-up'!$G$4,$V73-4,0))</f>
        <v/>
      </c>
      <c r="I73" s="208" t="str">
        <f ca="1">IF(ISERROR($V73),"",OFFSET('Smelter Look-up'!$H$4,$V73-4,0))</f>
        <v/>
      </c>
      <c r="J73" s="208" t="str">
        <f ca="1">IF(ISERROR($V73),"",OFFSET('Smelter Look-up'!$I$4,$V73-4,0))</f>
        <v/>
      </c>
      <c r="K73" s="152"/>
      <c r="L73" s="152"/>
      <c r="M73" s="152"/>
      <c r="N73" s="152"/>
      <c r="O73" s="152"/>
      <c r="P73" s="210"/>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7" t="str">
        <f ca="1">IF(ISERROR($V74),"",OFFSET('Smelter Look-up'!$G$4,$V74-4,0))</f>
        <v/>
      </c>
      <c r="I74" s="208" t="str">
        <f ca="1">IF(ISERROR($V74),"",OFFSET('Smelter Look-up'!$H$4,$V74-4,0))</f>
        <v/>
      </c>
      <c r="J74" s="208" t="str">
        <f ca="1">IF(ISERROR($V74),"",OFFSET('Smelter Look-up'!$I$4,$V74-4,0))</f>
        <v/>
      </c>
      <c r="K74" s="152"/>
      <c r="L74" s="152"/>
      <c r="M74" s="152"/>
      <c r="N74" s="152"/>
      <c r="O74" s="152"/>
      <c r="P74" s="210"/>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7" t="str">
        <f ca="1">IF(ISERROR($V75),"",OFFSET('Smelter Look-up'!$G$4,$V75-4,0))</f>
        <v/>
      </c>
      <c r="I75" s="208" t="str">
        <f ca="1">IF(ISERROR($V75),"",OFFSET('Smelter Look-up'!$H$4,$V75-4,0))</f>
        <v/>
      </c>
      <c r="J75" s="208" t="str">
        <f ca="1">IF(ISERROR($V75),"",OFFSET('Smelter Look-up'!$I$4,$V75-4,0))</f>
        <v/>
      </c>
      <c r="K75" s="152"/>
      <c r="L75" s="152"/>
      <c r="M75" s="152"/>
      <c r="N75" s="152"/>
      <c r="O75" s="152"/>
      <c r="P75" s="210"/>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7" t="str">
        <f ca="1">IF(ISERROR($V76),"",OFFSET('Smelter Look-up'!$G$4,$V76-4,0))</f>
        <v/>
      </c>
      <c r="I76" s="208" t="str">
        <f ca="1">IF(ISERROR($V76),"",OFFSET('Smelter Look-up'!$H$4,$V76-4,0))</f>
        <v/>
      </c>
      <c r="J76" s="208" t="str">
        <f ca="1">IF(ISERROR($V76),"",OFFSET('Smelter Look-up'!$I$4,$V76-4,0))</f>
        <v/>
      </c>
      <c r="K76" s="152"/>
      <c r="L76" s="152"/>
      <c r="M76" s="152"/>
      <c r="N76" s="152"/>
      <c r="O76" s="152"/>
      <c r="P76" s="210"/>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7" t="str">
        <f ca="1">IF(ISERROR($V77),"",OFFSET('Smelter Look-up'!$G$4,$V77-4,0))</f>
        <v/>
      </c>
      <c r="I77" s="208" t="str">
        <f ca="1">IF(ISERROR($V77),"",OFFSET('Smelter Look-up'!$H$4,$V77-4,0))</f>
        <v/>
      </c>
      <c r="J77" s="208" t="str">
        <f ca="1">IF(ISERROR($V77),"",OFFSET('Smelter Look-up'!$I$4,$V77-4,0))</f>
        <v/>
      </c>
      <c r="K77" s="152"/>
      <c r="L77" s="152"/>
      <c r="M77" s="152"/>
      <c r="N77" s="152"/>
      <c r="O77" s="152"/>
      <c r="P77" s="210"/>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7" t="str">
        <f ca="1">IF(ISERROR($V78),"",OFFSET('Smelter Look-up'!$G$4,$V78-4,0))</f>
        <v/>
      </c>
      <c r="I78" s="208" t="str">
        <f ca="1">IF(ISERROR($V78),"",OFFSET('Smelter Look-up'!$H$4,$V78-4,0))</f>
        <v/>
      </c>
      <c r="J78" s="208" t="str">
        <f ca="1">IF(ISERROR($V78),"",OFFSET('Smelter Look-up'!$I$4,$V78-4,0))</f>
        <v/>
      </c>
      <c r="K78" s="152"/>
      <c r="L78" s="152"/>
      <c r="M78" s="152"/>
      <c r="N78" s="152"/>
      <c r="O78" s="152"/>
      <c r="P78" s="210"/>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7" t="str">
        <f ca="1">IF(ISERROR($V79),"",OFFSET('Smelter Look-up'!$G$4,$V79-4,0))</f>
        <v/>
      </c>
      <c r="I79" s="208" t="str">
        <f ca="1">IF(ISERROR($V79),"",OFFSET('Smelter Look-up'!$H$4,$V79-4,0))</f>
        <v/>
      </c>
      <c r="J79" s="208" t="str">
        <f ca="1">IF(ISERROR($V79),"",OFFSET('Smelter Look-up'!$I$4,$V79-4,0))</f>
        <v/>
      </c>
      <c r="K79" s="152"/>
      <c r="L79" s="152"/>
      <c r="M79" s="152"/>
      <c r="N79" s="152"/>
      <c r="O79" s="152"/>
      <c r="P79" s="210"/>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7" t="str">
        <f ca="1">IF(ISERROR($V80),"",OFFSET('Smelter Look-up'!$G$4,$V80-4,0))</f>
        <v/>
      </c>
      <c r="I80" s="208" t="str">
        <f ca="1">IF(ISERROR($V80),"",OFFSET('Smelter Look-up'!$H$4,$V80-4,0))</f>
        <v/>
      </c>
      <c r="J80" s="208" t="str">
        <f ca="1">IF(ISERROR($V80),"",OFFSET('Smelter Look-up'!$I$4,$V80-4,0))</f>
        <v/>
      </c>
      <c r="K80" s="152"/>
      <c r="L80" s="152"/>
      <c r="M80" s="152"/>
      <c r="N80" s="152"/>
      <c r="O80" s="152"/>
      <c r="P80" s="210"/>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7" t="str">
        <f ca="1">IF(ISERROR($V81),"",OFFSET('Smelter Look-up'!$G$4,$V81-4,0))</f>
        <v/>
      </c>
      <c r="I81" s="208" t="str">
        <f ca="1">IF(ISERROR($V81),"",OFFSET('Smelter Look-up'!$H$4,$V81-4,0))</f>
        <v/>
      </c>
      <c r="J81" s="208" t="str">
        <f ca="1">IF(ISERROR($V81),"",OFFSET('Smelter Look-up'!$I$4,$V81-4,0))</f>
        <v/>
      </c>
      <c r="K81" s="152"/>
      <c r="L81" s="152"/>
      <c r="M81" s="152"/>
      <c r="N81" s="152"/>
      <c r="O81" s="152"/>
      <c r="P81" s="210"/>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7" t="str">
        <f ca="1">IF(ISERROR($V82),"",OFFSET('Smelter Look-up'!$G$4,$V82-4,0))</f>
        <v/>
      </c>
      <c r="I82" s="208" t="str">
        <f ca="1">IF(ISERROR($V82),"",OFFSET('Smelter Look-up'!$H$4,$V82-4,0))</f>
        <v/>
      </c>
      <c r="J82" s="208" t="str">
        <f ca="1">IF(ISERROR($V82),"",OFFSET('Smelter Look-up'!$I$4,$V82-4,0))</f>
        <v/>
      </c>
      <c r="K82" s="152"/>
      <c r="L82" s="152"/>
      <c r="M82" s="152"/>
      <c r="N82" s="152"/>
      <c r="O82" s="152"/>
      <c r="P82" s="210"/>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7" t="str">
        <f ca="1">IF(ISERROR($V83),"",OFFSET('Smelter Look-up'!$G$4,$V83-4,0))</f>
        <v/>
      </c>
      <c r="I83" s="208" t="str">
        <f ca="1">IF(ISERROR($V83),"",OFFSET('Smelter Look-up'!$H$4,$V83-4,0))</f>
        <v/>
      </c>
      <c r="J83" s="208" t="str">
        <f ca="1">IF(ISERROR($V83),"",OFFSET('Smelter Look-up'!$I$4,$V83-4,0))</f>
        <v/>
      </c>
      <c r="K83" s="152"/>
      <c r="L83" s="152"/>
      <c r="M83" s="152"/>
      <c r="N83" s="152"/>
      <c r="O83" s="152"/>
      <c r="P83" s="210"/>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7" t="str">
        <f ca="1">IF(ISERROR($V84),"",OFFSET('Smelter Look-up'!$G$4,$V84-4,0))</f>
        <v/>
      </c>
      <c r="I84" s="208" t="str">
        <f ca="1">IF(ISERROR($V84),"",OFFSET('Smelter Look-up'!$H$4,$V84-4,0))</f>
        <v/>
      </c>
      <c r="J84" s="208" t="str">
        <f ca="1">IF(ISERROR($V84),"",OFFSET('Smelter Look-up'!$I$4,$V84-4,0))</f>
        <v/>
      </c>
      <c r="K84" s="152"/>
      <c r="L84" s="152"/>
      <c r="M84" s="152"/>
      <c r="N84" s="152"/>
      <c r="O84" s="152"/>
      <c r="P84" s="210"/>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7" t="str">
        <f ca="1">IF(ISERROR($V85),"",OFFSET('Smelter Look-up'!$G$4,$V85-4,0))</f>
        <v/>
      </c>
      <c r="I85" s="208" t="str">
        <f ca="1">IF(ISERROR($V85),"",OFFSET('Smelter Look-up'!$H$4,$V85-4,0))</f>
        <v/>
      </c>
      <c r="J85" s="208" t="str">
        <f ca="1">IF(ISERROR($V85),"",OFFSET('Smelter Look-up'!$I$4,$V85-4,0))</f>
        <v/>
      </c>
      <c r="K85" s="152"/>
      <c r="L85" s="152"/>
      <c r="M85" s="152"/>
      <c r="N85" s="152"/>
      <c r="O85" s="152"/>
      <c r="P85" s="210"/>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7" t="str">
        <f ca="1">IF(ISERROR($V86),"",OFFSET('Smelter Look-up'!$G$4,$V86-4,0))</f>
        <v/>
      </c>
      <c r="I86" s="208" t="str">
        <f ca="1">IF(ISERROR($V86),"",OFFSET('Smelter Look-up'!$H$4,$V86-4,0))</f>
        <v/>
      </c>
      <c r="J86" s="208" t="str">
        <f ca="1">IF(ISERROR($V86),"",OFFSET('Smelter Look-up'!$I$4,$V86-4,0))</f>
        <v/>
      </c>
      <c r="K86" s="152"/>
      <c r="L86" s="152"/>
      <c r="M86" s="152"/>
      <c r="N86" s="152"/>
      <c r="O86" s="152"/>
      <c r="P86" s="210"/>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7" t="str">
        <f ca="1">IF(ISERROR($V87),"",OFFSET('Smelter Look-up'!$G$4,$V87-4,0))</f>
        <v/>
      </c>
      <c r="I87" s="208" t="str">
        <f ca="1">IF(ISERROR($V87),"",OFFSET('Smelter Look-up'!$H$4,$V87-4,0))</f>
        <v/>
      </c>
      <c r="J87" s="208" t="str">
        <f ca="1">IF(ISERROR($V87),"",OFFSET('Smelter Look-up'!$I$4,$V87-4,0))</f>
        <v/>
      </c>
      <c r="K87" s="152"/>
      <c r="L87" s="152"/>
      <c r="M87" s="152"/>
      <c r="N87" s="152"/>
      <c r="O87" s="152"/>
      <c r="P87" s="210"/>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7" t="str">
        <f ca="1">IF(ISERROR($V88),"",OFFSET('Smelter Look-up'!$G$4,$V88-4,0))</f>
        <v/>
      </c>
      <c r="I88" s="208" t="str">
        <f ca="1">IF(ISERROR($V88),"",OFFSET('Smelter Look-up'!$H$4,$V88-4,0))</f>
        <v/>
      </c>
      <c r="J88" s="208" t="str">
        <f ca="1">IF(ISERROR($V88),"",OFFSET('Smelter Look-up'!$I$4,$V88-4,0))</f>
        <v/>
      </c>
      <c r="K88" s="152"/>
      <c r="L88" s="152"/>
      <c r="M88" s="152"/>
      <c r="N88" s="152"/>
      <c r="O88" s="152"/>
      <c r="P88" s="210"/>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7" t="str">
        <f ca="1">IF(ISERROR($V89),"",OFFSET('Smelter Look-up'!$G$4,$V89-4,0))</f>
        <v/>
      </c>
      <c r="I89" s="208" t="str">
        <f ca="1">IF(ISERROR($V89),"",OFFSET('Smelter Look-up'!$H$4,$V89-4,0))</f>
        <v/>
      </c>
      <c r="J89" s="208" t="str">
        <f ca="1">IF(ISERROR($V89),"",OFFSET('Smelter Look-up'!$I$4,$V89-4,0))</f>
        <v/>
      </c>
      <c r="K89" s="152"/>
      <c r="L89" s="152"/>
      <c r="M89" s="152"/>
      <c r="N89" s="152"/>
      <c r="O89" s="152"/>
      <c r="P89" s="210"/>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7" t="str">
        <f ca="1">IF(ISERROR($V90),"",OFFSET('Smelter Look-up'!$G$4,$V90-4,0))</f>
        <v/>
      </c>
      <c r="I90" s="208" t="str">
        <f ca="1">IF(ISERROR($V90),"",OFFSET('Smelter Look-up'!$H$4,$V90-4,0))</f>
        <v/>
      </c>
      <c r="J90" s="208" t="str">
        <f ca="1">IF(ISERROR($V90),"",OFFSET('Smelter Look-up'!$I$4,$V90-4,0))</f>
        <v/>
      </c>
      <c r="K90" s="152"/>
      <c r="L90" s="152"/>
      <c r="M90" s="152"/>
      <c r="N90" s="152"/>
      <c r="O90" s="152"/>
      <c r="P90" s="210"/>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7" t="str">
        <f ca="1">IF(ISERROR($V91),"",OFFSET('Smelter Look-up'!$G$4,$V91-4,0))</f>
        <v/>
      </c>
      <c r="I91" s="208" t="str">
        <f ca="1">IF(ISERROR($V91),"",OFFSET('Smelter Look-up'!$H$4,$V91-4,0))</f>
        <v/>
      </c>
      <c r="J91" s="208" t="str">
        <f ca="1">IF(ISERROR($V91),"",OFFSET('Smelter Look-up'!$I$4,$V91-4,0))</f>
        <v/>
      </c>
      <c r="K91" s="152"/>
      <c r="L91" s="152"/>
      <c r="M91" s="152"/>
      <c r="N91" s="152"/>
      <c r="O91" s="152"/>
      <c r="P91" s="210"/>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7" t="str">
        <f ca="1">IF(ISERROR($V92),"",OFFSET('Smelter Look-up'!$G$4,$V92-4,0))</f>
        <v/>
      </c>
      <c r="I92" s="208" t="str">
        <f ca="1">IF(ISERROR($V92),"",OFFSET('Smelter Look-up'!$H$4,$V92-4,0))</f>
        <v/>
      </c>
      <c r="J92" s="208" t="str">
        <f ca="1">IF(ISERROR($V92),"",OFFSET('Smelter Look-up'!$I$4,$V92-4,0))</f>
        <v/>
      </c>
      <c r="K92" s="152"/>
      <c r="L92" s="152"/>
      <c r="M92" s="152"/>
      <c r="N92" s="152"/>
      <c r="O92" s="152"/>
      <c r="P92" s="210"/>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7" t="str">
        <f ca="1">IF(ISERROR($V93),"",OFFSET('Smelter Look-up'!$G$4,$V93-4,0))</f>
        <v/>
      </c>
      <c r="I93" s="208" t="str">
        <f ca="1">IF(ISERROR($V93),"",OFFSET('Smelter Look-up'!$H$4,$V93-4,0))</f>
        <v/>
      </c>
      <c r="J93" s="208" t="str">
        <f ca="1">IF(ISERROR($V93),"",OFFSET('Smelter Look-up'!$I$4,$V93-4,0))</f>
        <v/>
      </c>
      <c r="K93" s="152"/>
      <c r="L93" s="152"/>
      <c r="M93" s="152"/>
      <c r="N93" s="152"/>
      <c r="O93" s="152"/>
      <c r="P93" s="210"/>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7" t="str">
        <f ca="1">IF(ISERROR($V94),"",OFFSET('Smelter Look-up'!$G$4,$V94-4,0))</f>
        <v/>
      </c>
      <c r="I94" s="208" t="str">
        <f ca="1">IF(ISERROR($V94),"",OFFSET('Smelter Look-up'!$H$4,$V94-4,0))</f>
        <v/>
      </c>
      <c r="J94" s="208" t="str">
        <f ca="1">IF(ISERROR($V94),"",OFFSET('Smelter Look-up'!$I$4,$V94-4,0))</f>
        <v/>
      </c>
      <c r="K94" s="152"/>
      <c r="L94" s="152"/>
      <c r="M94" s="152"/>
      <c r="N94" s="152"/>
      <c r="O94" s="152"/>
      <c r="P94" s="210"/>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7" t="str">
        <f ca="1">IF(ISERROR($V95),"",OFFSET('Smelter Look-up'!$G$4,$V95-4,0))</f>
        <v/>
      </c>
      <c r="I95" s="208" t="str">
        <f ca="1">IF(ISERROR($V95),"",OFFSET('Smelter Look-up'!$H$4,$V95-4,0))</f>
        <v/>
      </c>
      <c r="J95" s="208" t="str">
        <f ca="1">IF(ISERROR($V95),"",OFFSET('Smelter Look-up'!$I$4,$V95-4,0))</f>
        <v/>
      </c>
      <c r="K95" s="152"/>
      <c r="L95" s="152"/>
      <c r="M95" s="152"/>
      <c r="N95" s="152"/>
      <c r="O95" s="152"/>
      <c r="P95" s="210"/>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7" t="str">
        <f ca="1">IF(ISERROR($V96),"",OFFSET('Smelter Look-up'!$G$4,$V96-4,0))</f>
        <v/>
      </c>
      <c r="I96" s="208" t="str">
        <f ca="1">IF(ISERROR($V96),"",OFFSET('Smelter Look-up'!$H$4,$V96-4,0))</f>
        <v/>
      </c>
      <c r="J96" s="208" t="str">
        <f ca="1">IF(ISERROR($V96),"",OFFSET('Smelter Look-up'!$I$4,$V96-4,0))</f>
        <v/>
      </c>
      <c r="K96" s="152"/>
      <c r="L96" s="152"/>
      <c r="M96" s="152"/>
      <c r="N96" s="152"/>
      <c r="O96" s="152"/>
      <c r="P96" s="210"/>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7" t="str">
        <f ca="1">IF(ISERROR($V97),"",OFFSET('Smelter Look-up'!$G$4,$V97-4,0))</f>
        <v/>
      </c>
      <c r="I97" s="208" t="str">
        <f ca="1">IF(ISERROR($V97),"",OFFSET('Smelter Look-up'!$H$4,$V97-4,0))</f>
        <v/>
      </c>
      <c r="J97" s="208" t="str">
        <f ca="1">IF(ISERROR($V97),"",OFFSET('Smelter Look-up'!$I$4,$V97-4,0))</f>
        <v/>
      </c>
      <c r="K97" s="152"/>
      <c r="L97" s="152"/>
      <c r="M97" s="152"/>
      <c r="N97" s="152"/>
      <c r="O97" s="152"/>
      <c r="P97" s="210"/>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7" t="str">
        <f ca="1">IF(ISERROR($V98),"",OFFSET('Smelter Look-up'!$G$4,$V98-4,0))</f>
        <v/>
      </c>
      <c r="I98" s="208" t="str">
        <f ca="1">IF(ISERROR($V98),"",OFFSET('Smelter Look-up'!$H$4,$V98-4,0))</f>
        <v/>
      </c>
      <c r="J98" s="208" t="str">
        <f ca="1">IF(ISERROR($V98),"",OFFSET('Smelter Look-up'!$I$4,$V98-4,0))</f>
        <v/>
      </c>
      <c r="K98" s="152"/>
      <c r="L98" s="152"/>
      <c r="M98" s="152"/>
      <c r="N98" s="152"/>
      <c r="O98" s="152"/>
      <c r="P98" s="210"/>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7" t="str">
        <f ca="1">IF(ISERROR($V99),"",OFFSET('Smelter Look-up'!$G$4,$V99-4,0))</f>
        <v/>
      </c>
      <c r="I99" s="208" t="str">
        <f ca="1">IF(ISERROR($V99),"",OFFSET('Smelter Look-up'!$H$4,$V99-4,0))</f>
        <v/>
      </c>
      <c r="J99" s="208" t="str">
        <f ca="1">IF(ISERROR($V99),"",OFFSET('Smelter Look-up'!$I$4,$V99-4,0))</f>
        <v/>
      </c>
      <c r="K99" s="152"/>
      <c r="L99" s="152"/>
      <c r="M99" s="152"/>
      <c r="N99" s="152"/>
      <c r="O99" s="152"/>
      <c r="P99" s="210"/>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7" t="str">
        <f ca="1">IF(ISERROR($V100),"",OFFSET('Smelter Look-up'!$G$4,$V100-4,0))</f>
        <v/>
      </c>
      <c r="I100" s="208" t="str">
        <f ca="1">IF(ISERROR($V100),"",OFFSET('Smelter Look-up'!$H$4,$V100-4,0))</f>
        <v/>
      </c>
      <c r="J100" s="208" t="str">
        <f ca="1">IF(ISERROR($V100),"",OFFSET('Smelter Look-up'!$I$4,$V100-4,0))</f>
        <v/>
      </c>
      <c r="K100" s="152"/>
      <c r="L100" s="152"/>
      <c r="M100" s="152"/>
      <c r="N100" s="152"/>
      <c r="O100" s="152"/>
      <c r="P100" s="210"/>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7" t="str">
        <f ca="1">IF(ISERROR($V101),"",OFFSET('Smelter Look-up'!$G$4,$V101-4,0))</f>
        <v/>
      </c>
      <c r="I101" s="208" t="str">
        <f ca="1">IF(ISERROR($V101),"",OFFSET('Smelter Look-up'!$H$4,$V101-4,0))</f>
        <v/>
      </c>
      <c r="J101" s="208" t="str">
        <f ca="1">IF(ISERROR($V101),"",OFFSET('Smelter Look-up'!$I$4,$V101-4,0))</f>
        <v/>
      </c>
      <c r="K101" s="152"/>
      <c r="L101" s="152"/>
      <c r="M101" s="152"/>
      <c r="N101" s="152"/>
      <c r="O101" s="152"/>
      <c r="P101" s="210"/>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7" t="str">
        <f ca="1">IF(ISERROR($V102),"",OFFSET('Smelter Look-up'!$G$4,$V102-4,0))</f>
        <v/>
      </c>
      <c r="I102" s="208" t="str">
        <f ca="1">IF(ISERROR($V102),"",OFFSET('Smelter Look-up'!$H$4,$V102-4,0))</f>
        <v/>
      </c>
      <c r="J102" s="208" t="str">
        <f ca="1">IF(ISERROR($V102),"",OFFSET('Smelter Look-up'!$I$4,$V102-4,0))</f>
        <v/>
      </c>
      <c r="K102" s="152"/>
      <c r="L102" s="152"/>
      <c r="M102" s="152"/>
      <c r="N102" s="152"/>
      <c r="O102" s="152"/>
      <c r="P102" s="210"/>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7" t="str">
        <f ca="1">IF(ISERROR($V103),"",OFFSET('Smelter Look-up'!$G$4,$V103-4,0))</f>
        <v/>
      </c>
      <c r="I103" s="208" t="str">
        <f ca="1">IF(ISERROR($V103),"",OFFSET('Smelter Look-up'!$H$4,$V103-4,0))</f>
        <v/>
      </c>
      <c r="J103" s="208" t="str">
        <f ca="1">IF(ISERROR($V103),"",OFFSET('Smelter Look-up'!$I$4,$V103-4,0))</f>
        <v/>
      </c>
      <c r="K103" s="152"/>
      <c r="L103" s="152"/>
      <c r="M103" s="152"/>
      <c r="N103" s="152"/>
      <c r="O103" s="152"/>
      <c r="P103" s="210"/>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7" t="str">
        <f ca="1">IF(ISERROR($V104),"",OFFSET('Smelter Look-up'!$G$4,$V104-4,0))</f>
        <v/>
      </c>
      <c r="I104" s="208" t="str">
        <f ca="1">IF(ISERROR($V104),"",OFFSET('Smelter Look-up'!$H$4,$V104-4,0))</f>
        <v/>
      </c>
      <c r="J104" s="208" t="str">
        <f ca="1">IF(ISERROR($V104),"",OFFSET('Smelter Look-up'!$I$4,$V104-4,0))</f>
        <v/>
      </c>
      <c r="K104" s="152"/>
      <c r="L104" s="152"/>
      <c r="M104" s="152"/>
      <c r="N104" s="152"/>
      <c r="O104" s="152"/>
      <c r="P104" s="210"/>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7" t="str">
        <f ca="1">IF(ISERROR($V105),"",OFFSET('Smelter Look-up'!$G$4,$V105-4,0))</f>
        <v/>
      </c>
      <c r="I105" s="208" t="str">
        <f ca="1">IF(ISERROR($V105),"",OFFSET('Smelter Look-up'!$H$4,$V105-4,0))</f>
        <v/>
      </c>
      <c r="J105" s="208" t="str">
        <f ca="1">IF(ISERROR($V105),"",OFFSET('Smelter Look-up'!$I$4,$V105-4,0))</f>
        <v/>
      </c>
      <c r="K105" s="152"/>
      <c r="L105" s="152"/>
      <c r="M105" s="152"/>
      <c r="N105" s="152"/>
      <c r="O105" s="152"/>
      <c r="P105" s="210"/>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2"/>
      <c r="L106" s="152"/>
      <c r="M106" s="152"/>
      <c r="N106" s="152"/>
      <c r="O106" s="152"/>
      <c r="P106" s="210"/>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2"/>
      <c r="L107" s="152"/>
      <c r="M107" s="152"/>
      <c r="N107" s="152"/>
      <c r="O107" s="152"/>
      <c r="P107" s="210"/>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2"/>
      <c r="L108" s="152"/>
      <c r="M108" s="152"/>
      <c r="N108" s="152"/>
      <c r="O108" s="152"/>
      <c r="P108" s="210"/>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2"/>
      <c r="L109" s="152"/>
      <c r="M109" s="152"/>
      <c r="N109" s="152"/>
      <c r="O109" s="152"/>
      <c r="P109" s="210"/>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2"/>
      <c r="L110" s="152"/>
      <c r="M110" s="152"/>
      <c r="N110" s="152"/>
      <c r="O110" s="152"/>
      <c r="P110" s="210"/>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2"/>
      <c r="L111" s="152"/>
      <c r="M111" s="152"/>
      <c r="N111" s="152"/>
      <c r="O111" s="152"/>
      <c r="P111" s="210"/>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2"/>
      <c r="L112" s="152"/>
      <c r="M112" s="152"/>
      <c r="N112" s="152"/>
      <c r="O112" s="152"/>
      <c r="P112" s="210"/>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2"/>
      <c r="L113" s="152"/>
      <c r="M113" s="152"/>
      <c r="N113" s="152"/>
      <c r="O113" s="152"/>
      <c r="P113" s="210"/>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2"/>
      <c r="L114" s="152"/>
      <c r="M114" s="152"/>
      <c r="N114" s="152"/>
      <c r="O114" s="152"/>
      <c r="P114" s="210"/>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2"/>
      <c r="L115" s="152"/>
      <c r="M115" s="152"/>
      <c r="N115" s="152"/>
      <c r="O115" s="152"/>
      <c r="P115" s="210"/>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2"/>
      <c r="L116" s="152"/>
      <c r="M116" s="152"/>
      <c r="N116" s="152"/>
      <c r="O116" s="152"/>
      <c r="P116" s="210"/>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2"/>
      <c r="L117" s="152"/>
      <c r="M117" s="152"/>
      <c r="N117" s="152"/>
      <c r="O117" s="152"/>
      <c r="P117" s="210"/>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2"/>
      <c r="L118" s="152"/>
      <c r="M118" s="152"/>
      <c r="N118" s="152"/>
      <c r="O118" s="152"/>
      <c r="P118" s="210"/>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2"/>
      <c r="L119" s="152"/>
      <c r="M119" s="152"/>
      <c r="N119" s="152"/>
      <c r="O119" s="152"/>
      <c r="P119" s="210"/>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2"/>
      <c r="L120" s="152"/>
      <c r="M120" s="152"/>
      <c r="N120" s="152"/>
      <c r="O120" s="152"/>
      <c r="P120" s="210"/>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2"/>
      <c r="L121" s="152"/>
      <c r="M121" s="152"/>
      <c r="N121" s="152"/>
      <c r="O121" s="152"/>
      <c r="P121" s="210"/>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2"/>
      <c r="L122" s="152"/>
      <c r="M122" s="152"/>
      <c r="N122" s="152"/>
      <c r="O122" s="152"/>
      <c r="P122" s="210"/>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2"/>
      <c r="L123" s="152"/>
      <c r="M123" s="152"/>
      <c r="N123" s="152"/>
      <c r="O123" s="152"/>
      <c r="P123" s="210"/>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2"/>
      <c r="L124" s="152"/>
      <c r="M124" s="152"/>
      <c r="N124" s="152"/>
      <c r="O124" s="152"/>
      <c r="P124" s="210"/>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2"/>
      <c r="L125" s="152"/>
      <c r="M125" s="152"/>
      <c r="N125" s="152"/>
      <c r="O125" s="152"/>
      <c r="P125" s="210"/>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2"/>
      <c r="L126" s="152"/>
      <c r="M126" s="152"/>
      <c r="N126" s="152"/>
      <c r="O126" s="152"/>
      <c r="P126" s="210"/>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2"/>
      <c r="L127" s="152"/>
      <c r="M127" s="152"/>
      <c r="N127" s="152"/>
      <c r="O127" s="152"/>
      <c r="P127" s="210"/>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2"/>
      <c r="L128" s="152"/>
      <c r="M128" s="152"/>
      <c r="N128" s="152"/>
      <c r="O128" s="152"/>
      <c r="P128" s="210"/>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2"/>
      <c r="L129" s="152"/>
      <c r="M129" s="152"/>
      <c r="N129" s="152"/>
      <c r="O129" s="152"/>
      <c r="P129" s="210"/>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2"/>
      <c r="L130" s="152"/>
      <c r="M130" s="152"/>
      <c r="N130" s="152"/>
      <c r="O130" s="152"/>
      <c r="P130" s="210"/>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2"/>
      <c r="L131" s="152"/>
      <c r="M131" s="152"/>
      <c r="N131" s="152"/>
      <c r="O131" s="152"/>
      <c r="P131" s="210"/>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2"/>
      <c r="L132" s="152"/>
      <c r="M132" s="152"/>
      <c r="N132" s="152"/>
      <c r="O132" s="152"/>
      <c r="P132" s="210"/>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2"/>
      <c r="L133" s="152"/>
      <c r="M133" s="152"/>
      <c r="N133" s="152"/>
      <c r="O133" s="152"/>
      <c r="P133" s="210"/>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2"/>
      <c r="L134" s="152"/>
      <c r="M134" s="152"/>
      <c r="N134" s="152"/>
      <c r="O134" s="152"/>
      <c r="P134" s="210"/>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2"/>
      <c r="L135" s="152"/>
      <c r="M135" s="152"/>
      <c r="N135" s="152"/>
      <c r="O135" s="152"/>
      <c r="P135" s="210"/>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2"/>
      <c r="L136" s="152"/>
      <c r="M136" s="152"/>
      <c r="N136" s="152"/>
      <c r="O136" s="152"/>
      <c r="P136" s="210"/>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2"/>
      <c r="L137" s="152"/>
      <c r="M137" s="152"/>
      <c r="N137" s="152"/>
      <c r="O137" s="152"/>
      <c r="P137" s="210"/>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2"/>
      <c r="L138" s="152"/>
      <c r="M138" s="152"/>
      <c r="N138" s="152"/>
      <c r="O138" s="152"/>
      <c r="P138" s="210"/>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2"/>
      <c r="L139" s="152"/>
      <c r="M139" s="152"/>
      <c r="N139" s="152"/>
      <c r="O139" s="152"/>
      <c r="P139" s="210"/>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2"/>
      <c r="L140" s="152"/>
      <c r="M140" s="152"/>
      <c r="N140" s="152"/>
      <c r="O140" s="152"/>
      <c r="P140" s="210"/>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2"/>
      <c r="L141" s="152"/>
      <c r="M141" s="152"/>
      <c r="N141" s="152"/>
      <c r="O141" s="152"/>
      <c r="P141" s="210"/>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2"/>
      <c r="L142" s="152"/>
      <c r="M142" s="152"/>
      <c r="N142" s="152"/>
      <c r="O142" s="152"/>
      <c r="P142" s="210"/>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2"/>
      <c r="L143" s="152"/>
      <c r="M143" s="152"/>
      <c r="N143" s="152"/>
      <c r="O143" s="152"/>
      <c r="P143" s="210"/>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2"/>
      <c r="L144" s="152"/>
      <c r="M144" s="152"/>
      <c r="N144" s="152"/>
      <c r="O144" s="152"/>
      <c r="P144" s="210"/>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2"/>
      <c r="L145" s="152"/>
      <c r="M145" s="152"/>
      <c r="N145" s="152"/>
      <c r="O145" s="152"/>
      <c r="P145" s="210"/>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2"/>
      <c r="L146" s="152"/>
      <c r="M146" s="152"/>
      <c r="N146" s="152"/>
      <c r="O146" s="152"/>
      <c r="P146" s="210"/>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2"/>
      <c r="L147" s="152"/>
      <c r="M147" s="152"/>
      <c r="N147" s="152"/>
      <c r="O147" s="152"/>
      <c r="P147" s="210"/>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2"/>
      <c r="L148" s="152"/>
      <c r="M148" s="152"/>
      <c r="N148" s="152"/>
      <c r="O148" s="152"/>
      <c r="P148" s="210"/>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2"/>
      <c r="L149" s="152"/>
      <c r="M149" s="152"/>
      <c r="N149" s="152"/>
      <c r="O149" s="152"/>
      <c r="P149" s="210"/>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2"/>
      <c r="L150" s="152"/>
      <c r="M150" s="152"/>
      <c r="N150" s="152"/>
      <c r="O150" s="152"/>
      <c r="P150" s="210"/>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2"/>
      <c r="L151" s="152"/>
      <c r="M151" s="152"/>
      <c r="N151" s="152"/>
      <c r="O151" s="152"/>
      <c r="P151" s="210"/>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2"/>
      <c r="L152" s="152"/>
      <c r="M152" s="152"/>
      <c r="N152" s="152"/>
      <c r="O152" s="152"/>
      <c r="P152" s="210"/>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2"/>
      <c r="L153" s="152"/>
      <c r="M153" s="152"/>
      <c r="N153" s="152"/>
      <c r="O153" s="152"/>
      <c r="P153" s="210"/>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2"/>
      <c r="L154" s="152"/>
      <c r="M154" s="152"/>
      <c r="N154" s="152"/>
      <c r="O154" s="152"/>
      <c r="P154" s="210"/>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2"/>
      <c r="L155" s="152"/>
      <c r="M155" s="152"/>
      <c r="N155" s="152"/>
      <c r="O155" s="152"/>
      <c r="P155" s="210"/>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2"/>
      <c r="L156" s="152"/>
      <c r="M156" s="152"/>
      <c r="N156" s="152"/>
      <c r="O156" s="152"/>
      <c r="P156" s="210"/>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2"/>
      <c r="L157" s="152"/>
      <c r="M157" s="152"/>
      <c r="N157" s="152"/>
      <c r="O157" s="152"/>
      <c r="P157" s="210"/>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2"/>
      <c r="L158" s="152"/>
      <c r="M158" s="152"/>
      <c r="N158" s="152"/>
      <c r="O158" s="152"/>
      <c r="P158" s="210"/>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2"/>
      <c r="L159" s="152"/>
      <c r="M159" s="152"/>
      <c r="N159" s="152"/>
      <c r="O159" s="152"/>
      <c r="P159" s="210"/>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2"/>
      <c r="L160" s="152"/>
      <c r="M160" s="152"/>
      <c r="N160" s="152"/>
      <c r="O160" s="152"/>
      <c r="P160" s="210"/>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2"/>
      <c r="L161" s="152"/>
      <c r="M161" s="152"/>
      <c r="N161" s="152"/>
      <c r="O161" s="152"/>
      <c r="P161" s="210"/>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2"/>
      <c r="L162" s="152"/>
      <c r="M162" s="152"/>
      <c r="N162" s="152"/>
      <c r="O162" s="152"/>
      <c r="P162" s="210"/>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2"/>
      <c r="L163" s="152"/>
      <c r="M163" s="152"/>
      <c r="N163" s="152"/>
      <c r="O163" s="152"/>
      <c r="P163" s="210"/>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2"/>
      <c r="L164" s="152"/>
      <c r="M164" s="152"/>
      <c r="N164" s="152"/>
      <c r="O164" s="152"/>
      <c r="P164" s="210"/>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2"/>
      <c r="L165" s="152"/>
      <c r="M165" s="152"/>
      <c r="N165" s="152"/>
      <c r="O165" s="152"/>
      <c r="P165" s="210"/>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2"/>
      <c r="L166" s="152"/>
      <c r="M166" s="152"/>
      <c r="N166" s="152"/>
      <c r="O166" s="152"/>
      <c r="P166" s="210"/>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2"/>
      <c r="L167" s="152"/>
      <c r="M167" s="152"/>
      <c r="N167" s="152"/>
      <c r="O167" s="152"/>
      <c r="P167" s="210"/>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2"/>
      <c r="L168" s="152"/>
      <c r="M168" s="152"/>
      <c r="N168" s="152"/>
      <c r="O168" s="152"/>
      <c r="P168" s="210"/>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2"/>
      <c r="L169" s="152"/>
      <c r="M169" s="152"/>
      <c r="N169" s="152"/>
      <c r="O169" s="152"/>
      <c r="P169" s="210"/>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2"/>
      <c r="L170" s="152"/>
      <c r="M170" s="152"/>
      <c r="N170" s="152"/>
      <c r="O170" s="152"/>
      <c r="P170" s="210"/>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2"/>
      <c r="L171" s="152"/>
      <c r="M171" s="152"/>
      <c r="N171" s="152"/>
      <c r="O171" s="152"/>
      <c r="P171" s="210"/>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2"/>
      <c r="L172" s="152"/>
      <c r="M172" s="152"/>
      <c r="N172" s="152"/>
      <c r="O172" s="152"/>
      <c r="P172" s="210"/>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2"/>
      <c r="L173" s="152"/>
      <c r="M173" s="152"/>
      <c r="N173" s="152"/>
      <c r="O173" s="152"/>
      <c r="P173" s="210"/>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2"/>
      <c r="L174" s="152"/>
      <c r="M174" s="152"/>
      <c r="N174" s="152"/>
      <c r="O174" s="152"/>
      <c r="P174" s="210"/>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2"/>
      <c r="L175" s="152"/>
      <c r="M175" s="152"/>
      <c r="N175" s="152"/>
      <c r="O175" s="152"/>
      <c r="P175" s="210"/>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2"/>
      <c r="L176" s="152"/>
      <c r="M176" s="152"/>
      <c r="N176" s="152"/>
      <c r="O176" s="152"/>
      <c r="P176" s="210"/>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2"/>
      <c r="L177" s="152"/>
      <c r="M177" s="152"/>
      <c r="N177" s="152"/>
      <c r="O177" s="152"/>
      <c r="P177" s="210"/>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2"/>
      <c r="L178" s="152"/>
      <c r="M178" s="152"/>
      <c r="N178" s="152"/>
      <c r="O178" s="152"/>
      <c r="P178" s="210"/>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2"/>
      <c r="L179" s="152"/>
      <c r="M179" s="152"/>
      <c r="N179" s="152"/>
      <c r="O179" s="152"/>
      <c r="P179" s="210"/>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2"/>
      <c r="L180" s="152"/>
      <c r="M180" s="152"/>
      <c r="N180" s="152"/>
      <c r="O180" s="152"/>
      <c r="P180" s="210"/>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2"/>
      <c r="L181" s="152"/>
      <c r="M181" s="152"/>
      <c r="N181" s="152"/>
      <c r="O181" s="152"/>
      <c r="P181" s="210"/>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2"/>
      <c r="L182" s="152"/>
      <c r="M182" s="152"/>
      <c r="N182" s="152"/>
      <c r="O182" s="152"/>
      <c r="P182" s="210"/>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2"/>
      <c r="L183" s="152"/>
      <c r="M183" s="152"/>
      <c r="N183" s="152"/>
      <c r="O183" s="152"/>
      <c r="P183" s="210"/>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2"/>
      <c r="L184" s="152"/>
      <c r="M184" s="152"/>
      <c r="N184" s="152"/>
      <c r="O184" s="152"/>
      <c r="P184" s="210"/>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2"/>
      <c r="L185" s="152"/>
      <c r="M185" s="152"/>
      <c r="N185" s="152"/>
      <c r="O185" s="152"/>
      <c r="P185" s="210"/>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2"/>
      <c r="L186" s="152"/>
      <c r="M186" s="152"/>
      <c r="N186" s="152"/>
      <c r="O186" s="152"/>
      <c r="P186" s="210"/>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2"/>
      <c r="L187" s="152"/>
      <c r="M187" s="152"/>
      <c r="N187" s="152"/>
      <c r="O187" s="152"/>
      <c r="P187" s="210"/>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2"/>
      <c r="L188" s="152"/>
      <c r="M188" s="152"/>
      <c r="N188" s="152"/>
      <c r="O188" s="152"/>
      <c r="P188" s="210"/>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2"/>
      <c r="L189" s="152"/>
      <c r="M189" s="152"/>
      <c r="N189" s="152"/>
      <c r="O189" s="152"/>
      <c r="P189" s="210"/>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2"/>
      <c r="L190" s="152"/>
      <c r="M190" s="152"/>
      <c r="N190" s="152"/>
      <c r="O190" s="152"/>
      <c r="P190" s="210"/>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2"/>
      <c r="L191" s="152"/>
      <c r="M191" s="152"/>
      <c r="N191" s="152"/>
      <c r="O191" s="152"/>
      <c r="P191" s="210"/>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2"/>
      <c r="L192" s="152"/>
      <c r="M192" s="152"/>
      <c r="N192" s="152"/>
      <c r="O192" s="152"/>
      <c r="P192" s="210"/>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2"/>
      <c r="L193" s="152"/>
      <c r="M193" s="152"/>
      <c r="N193" s="152"/>
      <c r="O193" s="152"/>
      <c r="P193" s="210"/>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2"/>
      <c r="L194" s="152"/>
      <c r="M194" s="152"/>
      <c r="N194" s="152"/>
      <c r="O194" s="152"/>
      <c r="P194" s="210"/>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2"/>
      <c r="L195" s="152"/>
      <c r="M195" s="152"/>
      <c r="N195" s="152"/>
      <c r="O195" s="152"/>
      <c r="P195" s="210"/>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2"/>
      <c r="L196" s="152"/>
      <c r="M196" s="152"/>
      <c r="N196" s="152"/>
      <c r="O196" s="152"/>
      <c r="P196" s="210"/>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2"/>
      <c r="L197" s="152"/>
      <c r="M197" s="152"/>
      <c r="N197" s="152"/>
      <c r="O197" s="152"/>
      <c r="P197" s="210"/>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2"/>
      <c r="L198" s="152"/>
      <c r="M198" s="152"/>
      <c r="N198" s="152"/>
      <c r="O198" s="152"/>
      <c r="P198" s="210"/>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2"/>
      <c r="L199" s="152"/>
      <c r="M199" s="152"/>
      <c r="N199" s="152"/>
      <c r="O199" s="152"/>
      <c r="P199" s="210"/>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2"/>
      <c r="L200" s="152"/>
      <c r="M200" s="152"/>
      <c r="N200" s="152"/>
      <c r="O200" s="152"/>
      <c r="P200" s="210"/>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2"/>
      <c r="L201" s="152"/>
      <c r="M201" s="152"/>
      <c r="N201" s="152"/>
      <c r="O201" s="152"/>
      <c r="P201" s="210"/>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2"/>
      <c r="L202" s="152"/>
      <c r="M202" s="152"/>
      <c r="N202" s="152"/>
      <c r="O202" s="152"/>
      <c r="P202" s="210"/>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2"/>
      <c r="L203" s="152"/>
      <c r="M203" s="152"/>
      <c r="N203" s="152"/>
      <c r="O203" s="152"/>
      <c r="P203" s="210"/>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2"/>
      <c r="L204" s="152"/>
      <c r="M204" s="152"/>
      <c r="N204" s="152"/>
      <c r="O204" s="152"/>
      <c r="P204" s="210"/>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2"/>
      <c r="L205" s="152"/>
      <c r="M205" s="152"/>
      <c r="N205" s="152"/>
      <c r="O205" s="152"/>
      <c r="P205" s="210"/>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2"/>
      <c r="L206" s="152"/>
      <c r="M206" s="152"/>
      <c r="N206" s="152"/>
      <c r="O206" s="152"/>
      <c r="P206" s="210"/>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2"/>
      <c r="L207" s="152"/>
      <c r="M207" s="152"/>
      <c r="N207" s="152"/>
      <c r="O207" s="152"/>
      <c r="P207" s="210"/>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2"/>
      <c r="L208" s="152"/>
      <c r="M208" s="152"/>
      <c r="N208" s="152"/>
      <c r="O208" s="152"/>
      <c r="P208" s="210"/>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2"/>
      <c r="L209" s="152"/>
      <c r="M209" s="152"/>
      <c r="N209" s="152"/>
      <c r="O209" s="152"/>
      <c r="P209" s="210"/>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2"/>
      <c r="L210" s="152"/>
      <c r="M210" s="152"/>
      <c r="N210" s="152"/>
      <c r="O210" s="152"/>
      <c r="P210" s="210"/>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2"/>
      <c r="L211" s="152"/>
      <c r="M211" s="152"/>
      <c r="N211" s="152"/>
      <c r="O211" s="152"/>
      <c r="P211" s="210"/>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2"/>
      <c r="L212" s="152"/>
      <c r="M212" s="152"/>
      <c r="N212" s="152"/>
      <c r="O212" s="152"/>
      <c r="P212" s="210"/>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2"/>
      <c r="L213" s="152"/>
      <c r="M213" s="152"/>
      <c r="N213" s="152"/>
      <c r="O213" s="152"/>
      <c r="P213" s="210"/>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2"/>
      <c r="L214" s="152"/>
      <c r="M214" s="152"/>
      <c r="N214" s="152"/>
      <c r="O214" s="152"/>
      <c r="P214" s="210"/>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2"/>
      <c r="L215" s="152"/>
      <c r="M215" s="152"/>
      <c r="N215" s="152"/>
      <c r="O215" s="152"/>
      <c r="P215" s="210"/>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2"/>
      <c r="L216" s="152"/>
      <c r="M216" s="152"/>
      <c r="N216" s="152"/>
      <c r="O216" s="152"/>
      <c r="P216" s="210"/>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2"/>
      <c r="L217" s="152"/>
      <c r="M217" s="152"/>
      <c r="N217" s="152"/>
      <c r="O217" s="152"/>
      <c r="P217" s="210"/>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2"/>
      <c r="L218" s="152"/>
      <c r="M218" s="152"/>
      <c r="N218" s="152"/>
      <c r="O218" s="152"/>
      <c r="P218" s="210"/>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2"/>
      <c r="L219" s="152"/>
      <c r="M219" s="152"/>
      <c r="N219" s="152"/>
      <c r="O219" s="152"/>
      <c r="P219" s="210"/>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2"/>
      <c r="L220" s="152"/>
      <c r="M220" s="152"/>
      <c r="N220" s="152"/>
      <c r="O220" s="152"/>
      <c r="P220" s="210"/>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2"/>
      <c r="L221" s="152"/>
      <c r="M221" s="152"/>
      <c r="N221" s="152"/>
      <c r="O221" s="152"/>
      <c r="P221" s="210"/>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2"/>
      <c r="L222" s="152"/>
      <c r="M222" s="152"/>
      <c r="N222" s="152"/>
      <c r="O222" s="152"/>
      <c r="P222" s="210"/>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2"/>
      <c r="L223" s="152"/>
      <c r="M223" s="152"/>
      <c r="N223" s="152"/>
      <c r="O223" s="152"/>
      <c r="P223" s="210"/>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2"/>
      <c r="L224" s="152"/>
      <c r="M224" s="152"/>
      <c r="N224" s="152"/>
      <c r="O224" s="152"/>
      <c r="P224" s="210"/>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2"/>
      <c r="L225" s="152"/>
      <c r="M225" s="152"/>
      <c r="N225" s="152"/>
      <c r="O225" s="152"/>
      <c r="P225" s="210"/>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2"/>
      <c r="L226" s="152"/>
      <c r="M226" s="152"/>
      <c r="N226" s="152"/>
      <c r="O226" s="152"/>
      <c r="P226" s="210"/>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2"/>
      <c r="L227" s="152"/>
      <c r="M227" s="152"/>
      <c r="N227" s="152"/>
      <c r="O227" s="152"/>
      <c r="P227" s="210"/>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2"/>
      <c r="L228" s="152"/>
      <c r="M228" s="152"/>
      <c r="N228" s="152"/>
      <c r="O228" s="152"/>
      <c r="P228" s="210"/>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2"/>
      <c r="L229" s="152"/>
      <c r="M229" s="152"/>
      <c r="N229" s="152"/>
      <c r="O229" s="152"/>
      <c r="P229" s="210"/>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2"/>
      <c r="L230" s="152"/>
      <c r="M230" s="152"/>
      <c r="N230" s="152"/>
      <c r="O230" s="152"/>
      <c r="P230" s="210"/>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2"/>
      <c r="L231" s="152"/>
      <c r="M231" s="152"/>
      <c r="N231" s="152"/>
      <c r="O231" s="152"/>
      <c r="P231" s="210"/>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2"/>
      <c r="L232" s="152"/>
      <c r="M232" s="152"/>
      <c r="N232" s="152"/>
      <c r="O232" s="152"/>
      <c r="P232" s="210"/>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2"/>
      <c r="L233" s="152"/>
      <c r="M233" s="152"/>
      <c r="N233" s="152"/>
      <c r="O233" s="152"/>
      <c r="P233" s="210"/>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2"/>
      <c r="L234" s="152"/>
      <c r="M234" s="152"/>
      <c r="N234" s="152"/>
      <c r="O234" s="152"/>
      <c r="P234" s="210"/>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2"/>
      <c r="L235" s="152"/>
      <c r="M235" s="152"/>
      <c r="N235" s="152"/>
      <c r="O235" s="152"/>
      <c r="P235" s="210"/>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2"/>
      <c r="L236" s="152"/>
      <c r="M236" s="152"/>
      <c r="N236" s="152"/>
      <c r="O236" s="152"/>
      <c r="P236" s="210"/>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2"/>
      <c r="L237" s="152"/>
      <c r="M237" s="152"/>
      <c r="N237" s="152"/>
      <c r="O237" s="152"/>
      <c r="P237" s="210"/>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2"/>
      <c r="L238" s="152"/>
      <c r="M238" s="152"/>
      <c r="N238" s="152"/>
      <c r="O238" s="152"/>
      <c r="P238" s="210"/>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2"/>
      <c r="L239" s="152"/>
      <c r="M239" s="152"/>
      <c r="N239" s="152"/>
      <c r="O239" s="152"/>
      <c r="P239" s="210"/>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2"/>
      <c r="L240" s="152"/>
      <c r="M240" s="152"/>
      <c r="N240" s="152"/>
      <c r="O240" s="152"/>
      <c r="P240" s="210"/>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2"/>
      <c r="L241" s="152"/>
      <c r="M241" s="152"/>
      <c r="N241" s="152"/>
      <c r="O241" s="152"/>
      <c r="P241" s="210"/>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2"/>
      <c r="L242" s="152"/>
      <c r="M242" s="152"/>
      <c r="N242" s="152"/>
      <c r="O242" s="152"/>
      <c r="P242" s="210"/>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2"/>
      <c r="L243" s="152"/>
      <c r="M243" s="152"/>
      <c r="N243" s="152"/>
      <c r="O243" s="152"/>
      <c r="P243" s="210"/>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2"/>
      <c r="L244" s="152"/>
      <c r="M244" s="152"/>
      <c r="N244" s="152"/>
      <c r="O244" s="152"/>
      <c r="P244" s="210"/>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2"/>
      <c r="L245" s="152"/>
      <c r="M245" s="152"/>
      <c r="N245" s="152"/>
      <c r="O245" s="152"/>
      <c r="P245" s="210"/>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2"/>
      <c r="L246" s="152"/>
      <c r="M246" s="152"/>
      <c r="N246" s="152"/>
      <c r="O246" s="152"/>
      <c r="P246" s="210"/>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2"/>
      <c r="L247" s="152"/>
      <c r="M247" s="152"/>
      <c r="N247" s="152"/>
      <c r="O247" s="152"/>
      <c r="P247" s="210"/>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2"/>
      <c r="L248" s="152"/>
      <c r="M248" s="152"/>
      <c r="N248" s="152"/>
      <c r="O248" s="152"/>
      <c r="P248" s="210"/>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2"/>
      <c r="L249" s="152"/>
      <c r="M249" s="152"/>
      <c r="N249" s="152"/>
      <c r="O249" s="152"/>
      <c r="P249" s="210"/>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2"/>
      <c r="L250" s="152"/>
      <c r="M250" s="152"/>
      <c r="N250" s="152"/>
      <c r="O250" s="152"/>
      <c r="P250" s="210"/>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2"/>
      <c r="L251" s="152"/>
      <c r="M251" s="152"/>
      <c r="N251" s="152"/>
      <c r="O251" s="152"/>
      <c r="P251" s="210"/>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2"/>
      <c r="L252" s="152"/>
      <c r="M252" s="152"/>
      <c r="N252" s="152"/>
      <c r="O252" s="152"/>
      <c r="P252" s="210"/>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2"/>
      <c r="L253" s="152"/>
      <c r="M253" s="152"/>
      <c r="N253" s="152"/>
      <c r="O253" s="152"/>
      <c r="P253" s="210"/>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2"/>
      <c r="L254" s="152"/>
      <c r="M254" s="152"/>
      <c r="N254" s="152"/>
      <c r="O254" s="152"/>
      <c r="P254" s="210"/>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2"/>
      <c r="L255" s="152"/>
      <c r="M255" s="152"/>
      <c r="N255" s="152"/>
      <c r="O255" s="152"/>
      <c r="P255" s="210"/>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2"/>
      <c r="L256" s="152"/>
      <c r="M256" s="152"/>
      <c r="N256" s="152"/>
      <c r="O256" s="152"/>
      <c r="P256" s="210"/>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2"/>
      <c r="L257" s="152"/>
      <c r="M257" s="152"/>
      <c r="N257" s="152"/>
      <c r="O257" s="152"/>
      <c r="P257" s="210"/>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2"/>
      <c r="L258" s="152"/>
      <c r="M258" s="152"/>
      <c r="N258" s="152"/>
      <c r="O258" s="152"/>
      <c r="P258" s="210"/>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2"/>
      <c r="L259" s="152"/>
      <c r="M259" s="152"/>
      <c r="N259" s="152"/>
      <c r="O259" s="152"/>
      <c r="P259" s="210"/>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2"/>
      <c r="L260" s="152"/>
      <c r="M260" s="152"/>
      <c r="N260" s="152"/>
      <c r="O260" s="152"/>
      <c r="P260" s="210"/>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2"/>
      <c r="L261" s="152"/>
      <c r="M261" s="152"/>
      <c r="N261" s="152"/>
      <c r="O261" s="152"/>
      <c r="P261" s="210"/>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2"/>
      <c r="L262" s="152"/>
      <c r="M262" s="152"/>
      <c r="N262" s="152"/>
      <c r="O262" s="152"/>
      <c r="P262" s="210"/>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2"/>
      <c r="L263" s="152"/>
      <c r="M263" s="152"/>
      <c r="N263" s="152"/>
      <c r="O263" s="152"/>
      <c r="P263" s="210"/>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2"/>
      <c r="L264" s="152"/>
      <c r="M264" s="152"/>
      <c r="N264" s="152"/>
      <c r="O264" s="152"/>
      <c r="P264" s="210"/>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2"/>
      <c r="L265" s="152"/>
      <c r="M265" s="152"/>
      <c r="N265" s="152"/>
      <c r="O265" s="152"/>
      <c r="P265" s="210"/>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2"/>
      <c r="L266" s="152"/>
      <c r="M266" s="152"/>
      <c r="N266" s="152"/>
      <c r="O266" s="152"/>
      <c r="P266" s="210"/>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2"/>
      <c r="L267" s="152"/>
      <c r="M267" s="152"/>
      <c r="N267" s="152"/>
      <c r="O267" s="152"/>
      <c r="P267" s="210"/>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2"/>
      <c r="L268" s="152"/>
      <c r="M268" s="152"/>
      <c r="N268" s="152"/>
      <c r="O268" s="152"/>
      <c r="P268" s="210"/>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2"/>
      <c r="L269" s="152"/>
      <c r="M269" s="152"/>
      <c r="N269" s="152"/>
      <c r="O269" s="152"/>
      <c r="P269" s="210"/>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2"/>
      <c r="L270" s="152"/>
      <c r="M270" s="152"/>
      <c r="N270" s="152"/>
      <c r="O270" s="152"/>
      <c r="P270" s="210"/>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2"/>
      <c r="L271" s="152"/>
      <c r="M271" s="152"/>
      <c r="N271" s="152"/>
      <c r="O271" s="152"/>
      <c r="P271" s="210"/>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2"/>
      <c r="L272" s="152"/>
      <c r="M272" s="152"/>
      <c r="N272" s="152"/>
      <c r="O272" s="152"/>
      <c r="P272" s="210"/>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2"/>
      <c r="L273" s="152"/>
      <c r="M273" s="152"/>
      <c r="N273" s="152"/>
      <c r="O273" s="152"/>
      <c r="P273" s="210"/>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2"/>
      <c r="L274" s="152"/>
      <c r="M274" s="152"/>
      <c r="N274" s="152"/>
      <c r="O274" s="152"/>
      <c r="P274" s="210"/>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2"/>
      <c r="L275" s="152"/>
      <c r="M275" s="152"/>
      <c r="N275" s="152"/>
      <c r="O275" s="152"/>
      <c r="P275" s="210"/>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2"/>
      <c r="L276" s="152"/>
      <c r="M276" s="152"/>
      <c r="N276" s="152"/>
      <c r="O276" s="152"/>
      <c r="P276" s="210"/>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2"/>
      <c r="L277" s="152"/>
      <c r="M277" s="152"/>
      <c r="N277" s="152"/>
      <c r="O277" s="152"/>
      <c r="P277" s="210"/>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2"/>
      <c r="L278" s="152"/>
      <c r="M278" s="152"/>
      <c r="N278" s="152"/>
      <c r="O278" s="152"/>
      <c r="P278" s="210"/>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2"/>
      <c r="L279" s="152"/>
      <c r="M279" s="152"/>
      <c r="N279" s="152"/>
      <c r="O279" s="152"/>
      <c r="P279" s="210"/>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2"/>
      <c r="L280" s="152"/>
      <c r="M280" s="152"/>
      <c r="N280" s="152"/>
      <c r="O280" s="152"/>
      <c r="P280" s="210"/>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2"/>
      <c r="L281" s="152"/>
      <c r="M281" s="152"/>
      <c r="N281" s="152"/>
      <c r="O281" s="152"/>
      <c r="P281" s="210"/>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2"/>
      <c r="L282" s="152"/>
      <c r="M282" s="152"/>
      <c r="N282" s="152"/>
      <c r="O282" s="152"/>
      <c r="P282" s="210"/>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2"/>
      <c r="L283" s="152"/>
      <c r="M283" s="152"/>
      <c r="N283" s="152"/>
      <c r="O283" s="152"/>
      <c r="P283" s="210"/>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2"/>
      <c r="L284" s="152"/>
      <c r="M284" s="152"/>
      <c r="N284" s="152"/>
      <c r="O284" s="152"/>
      <c r="P284" s="210"/>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2"/>
      <c r="L285" s="152"/>
      <c r="M285" s="152"/>
      <c r="N285" s="152"/>
      <c r="O285" s="152"/>
      <c r="P285" s="210"/>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2"/>
      <c r="L286" s="152"/>
      <c r="M286" s="152"/>
      <c r="N286" s="152"/>
      <c r="O286" s="152"/>
      <c r="P286" s="210"/>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2"/>
      <c r="L287" s="152"/>
      <c r="M287" s="152"/>
      <c r="N287" s="152"/>
      <c r="O287" s="152"/>
      <c r="P287" s="210"/>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2"/>
      <c r="L288" s="152"/>
      <c r="M288" s="152"/>
      <c r="N288" s="152"/>
      <c r="O288" s="152"/>
      <c r="P288" s="210"/>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2"/>
      <c r="L289" s="152"/>
      <c r="M289" s="152"/>
      <c r="N289" s="152"/>
      <c r="O289" s="152"/>
      <c r="P289" s="210"/>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2"/>
      <c r="L290" s="152"/>
      <c r="M290" s="152"/>
      <c r="N290" s="152"/>
      <c r="O290" s="152"/>
      <c r="P290" s="210"/>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2"/>
      <c r="L291" s="152"/>
      <c r="M291" s="152"/>
      <c r="N291" s="152"/>
      <c r="O291" s="152"/>
      <c r="P291" s="210"/>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2"/>
      <c r="L292" s="152"/>
      <c r="M292" s="152"/>
      <c r="N292" s="152"/>
      <c r="O292" s="152"/>
      <c r="P292" s="210"/>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2"/>
      <c r="L293" s="152"/>
      <c r="M293" s="152"/>
      <c r="N293" s="152"/>
      <c r="O293" s="152"/>
      <c r="P293" s="210"/>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2"/>
      <c r="L294" s="152"/>
      <c r="M294" s="152"/>
      <c r="N294" s="152"/>
      <c r="O294" s="152"/>
      <c r="P294" s="210"/>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2"/>
      <c r="L295" s="152"/>
      <c r="M295" s="152"/>
      <c r="N295" s="152"/>
      <c r="O295" s="152"/>
      <c r="P295" s="210"/>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2"/>
      <c r="L296" s="152"/>
      <c r="M296" s="152"/>
      <c r="N296" s="152"/>
      <c r="O296" s="152"/>
      <c r="P296" s="210"/>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2"/>
      <c r="L297" s="152"/>
      <c r="M297" s="152"/>
      <c r="N297" s="152"/>
      <c r="O297" s="152"/>
      <c r="P297" s="210"/>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2"/>
      <c r="L298" s="152"/>
      <c r="M298" s="152"/>
      <c r="N298" s="152"/>
      <c r="O298" s="152"/>
      <c r="P298" s="210"/>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2"/>
      <c r="L299" s="152"/>
      <c r="M299" s="152"/>
      <c r="N299" s="152"/>
      <c r="O299" s="152"/>
      <c r="P299" s="210"/>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2"/>
      <c r="L300" s="152"/>
      <c r="M300" s="152"/>
      <c r="N300" s="152"/>
      <c r="O300" s="152"/>
      <c r="P300" s="210"/>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2"/>
      <c r="L301" s="152"/>
      <c r="M301" s="152"/>
      <c r="N301" s="152"/>
      <c r="O301" s="152"/>
      <c r="P301" s="210"/>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2"/>
      <c r="L302" s="152"/>
      <c r="M302" s="152"/>
      <c r="N302" s="152"/>
      <c r="O302" s="152"/>
      <c r="P302" s="210"/>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2"/>
      <c r="L303" s="152"/>
      <c r="M303" s="152"/>
      <c r="N303" s="152"/>
      <c r="O303" s="152"/>
      <c r="P303" s="210"/>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2"/>
      <c r="L304" s="152"/>
      <c r="M304" s="152"/>
      <c r="N304" s="152"/>
      <c r="O304" s="152"/>
      <c r="P304" s="210"/>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2"/>
      <c r="L305" s="152"/>
      <c r="M305" s="152"/>
      <c r="N305" s="152"/>
      <c r="O305" s="152"/>
      <c r="P305" s="210"/>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2"/>
      <c r="L306" s="152"/>
      <c r="M306" s="152"/>
      <c r="N306" s="152"/>
      <c r="O306" s="152"/>
      <c r="P306" s="210"/>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2"/>
      <c r="L307" s="152"/>
      <c r="M307" s="152"/>
      <c r="N307" s="152"/>
      <c r="O307" s="152"/>
      <c r="P307" s="210"/>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2"/>
      <c r="L308" s="152"/>
      <c r="M308" s="152"/>
      <c r="N308" s="152"/>
      <c r="O308" s="152"/>
      <c r="P308" s="210"/>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2"/>
      <c r="L309" s="152"/>
      <c r="M309" s="152"/>
      <c r="N309" s="152"/>
      <c r="O309" s="152"/>
      <c r="P309" s="210"/>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2"/>
      <c r="L310" s="152"/>
      <c r="M310" s="152"/>
      <c r="N310" s="152"/>
      <c r="O310" s="152"/>
      <c r="P310" s="210"/>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2"/>
      <c r="L311" s="152"/>
      <c r="M311" s="152"/>
      <c r="N311" s="152"/>
      <c r="O311" s="152"/>
      <c r="P311" s="210"/>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2"/>
      <c r="L312" s="152"/>
      <c r="M312" s="152"/>
      <c r="N312" s="152"/>
      <c r="O312" s="152"/>
      <c r="P312" s="210"/>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2"/>
      <c r="L313" s="152"/>
      <c r="M313" s="152"/>
      <c r="N313" s="152"/>
      <c r="O313" s="152"/>
      <c r="P313" s="210"/>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2"/>
      <c r="L314" s="152"/>
      <c r="M314" s="152"/>
      <c r="N314" s="152"/>
      <c r="O314" s="152"/>
      <c r="P314" s="210"/>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2"/>
      <c r="L315" s="152"/>
      <c r="M315" s="152"/>
      <c r="N315" s="152"/>
      <c r="O315" s="152"/>
      <c r="P315" s="210"/>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2"/>
      <c r="L316" s="152"/>
      <c r="M316" s="152"/>
      <c r="N316" s="152"/>
      <c r="O316" s="152"/>
      <c r="P316" s="210"/>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2"/>
      <c r="L317" s="152"/>
      <c r="M317" s="152"/>
      <c r="N317" s="152"/>
      <c r="O317" s="152"/>
      <c r="P317" s="210"/>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2"/>
      <c r="L318" s="152"/>
      <c r="M318" s="152"/>
      <c r="N318" s="152"/>
      <c r="O318" s="152"/>
      <c r="P318" s="210"/>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2"/>
      <c r="L319" s="152"/>
      <c r="M319" s="152"/>
      <c r="N319" s="152"/>
      <c r="O319" s="152"/>
      <c r="P319" s="210"/>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2"/>
      <c r="L320" s="152"/>
      <c r="M320" s="152"/>
      <c r="N320" s="152"/>
      <c r="O320" s="152"/>
      <c r="P320" s="210"/>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2"/>
      <c r="L321" s="152"/>
      <c r="M321" s="152"/>
      <c r="N321" s="152"/>
      <c r="O321" s="152"/>
      <c r="P321" s="210"/>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2"/>
      <c r="L322" s="152"/>
      <c r="M322" s="152"/>
      <c r="N322" s="152"/>
      <c r="O322" s="152"/>
      <c r="P322" s="210"/>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2"/>
      <c r="L323" s="152"/>
      <c r="M323" s="152"/>
      <c r="N323" s="152"/>
      <c r="O323" s="152"/>
      <c r="P323" s="210"/>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2"/>
      <c r="L324" s="152"/>
      <c r="M324" s="152"/>
      <c r="N324" s="152"/>
      <c r="O324" s="152"/>
      <c r="P324" s="210"/>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2"/>
      <c r="L325" s="152"/>
      <c r="M325" s="152"/>
      <c r="N325" s="152"/>
      <c r="O325" s="152"/>
      <c r="P325" s="210"/>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2"/>
      <c r="L326" s="152"/>
      <c r="M326" s="152"/>
      <c r="N326" s="152"/>
      <c r="O326" s="152"/>
      <c r="P326" s="210"/>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2"/>
      <c r="L327" s="152"/>
      <c r="M327" s="152"/>
      <c r="N327" s="152"/>
      <c r="O327" s="152"/>
      <c r="P327" s="210"/>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2"/>
      <c r="L328" s="152"/>
      <c r="M328" s="152"/>
      <c r="N328" s="152"/>
      <c r="O328" s="152"/>
      <c r="P328" s="210"/>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2"/>
      <c r="L329" s="152"/>
      <c r="M329" s="152"/>
      <c r="N329" s="152"/>
      <c r="O329" s="152"/>
      <c r="P329" s="210"/>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2"/>
      <c r="L330" s="152"/>
      <c r="M330" s="152"/>
      <c r="N330" s="152"/>
      <c r="O330" s="152"/>
      <c r="P330" s="210"/>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2"/>
      <c r="L331" s="152"/>
      <c r="M331" s="152"/>
      <c r="N331" s="152"/>
      <c r="O331" s="152"/>
      <c r="P331" s="210"/>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2"/>
      <c r="L332" s="152"/>
      <c r="M332" s="152"/>
      <c r="N332" s="152"/>
      <c r="O332" s="152"/>
      <c r="P332" s="210"/>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2"/>
      <c r="L333" s="152"/>
      <c r="M333" s="152"/>
      <c r="N333" s="152"/>
      <c r="O333" s="152"/>
      <c r="P333" s="210"/>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2"/>
      <c r="L334" s="152"/>
      <c r="M334" s="152"/>
      <c r="N334" s="152"/>
      <c r="O334" s="152"/>
      <c r="P334" s="210"/>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2"/>
      <c r="L335" s="152"/>
      <c r="M335" s="152"/>
      <c r="N335" s="152"/>
      <c r="O335" s="152"/>
      <c r="P335" s="210"/>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2"/>
      <c r="L336" s="152"/>
      <c r="M336" s="152"/>
      <c r="N336" s="152"/>
      <c r="O336" s="152"/>
      <c r="P336" s="210"/>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2"/>
      <c r="L337" s="152"/>
      <c r="M337" s="152"/>
      <c r="N337" s="152"/>
      <c r="O337" s="152"/>
      <c r="P337" s="210"/>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2"/>
      <c r="L338" s="152"/>
      <c r="M338" s="152"/>
      <c r="N338" s="152"/>
      <c r="O338" s="152"/>
      <c r="P338" s="210"/>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2"/>
      <c r="L339" s="152"/>
      <c r="M339" s="152"/>
      <c r="N339" s="152"/>
      <c r="O339" s="152"/>
      <c r="P339" s="210"/>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2"/>
      <c r="L340" s="152"/>
      <c r="M340" s="152"/>
      <c r="N340" s="152"/>
      <c r="O340" s="152"/>
      <c r="P340" s="210"/>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2"/>
      <c r="L341" s="152"/>
      <c r="M341" s="152"/>
      <c r="N341" s="152"/>
      <c r="O341" s="152"/>
      <c r="P341" s="210"/>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2"/>
      <c r="L342" s="152"/>
      <c r="M342" s="152"/>
      <c r="N342" s="152"/>
      <c r="O342" s="152"/>
      <c r="P342" s="210"/>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2"/>
      <c r="L343" s="152"/>
      <c r="M343" s="152"/>
      <c r="N343" s="152"/>
      <c r="O343" s="152"/>
      <c r="P343" s="210"/>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2"/>
      <c r="L344" s="152"/>
      <c r="M344" s="152"/>
      <c r="N344" s="152"/>
      <c r="O344" s="152"/>
      <c r="P344" s="210"/>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2"/>
      <c r="L345" s="152"/>
      <c r="M345" s="152"/>
      <c r="N345" s="152"/>
      <c r="O345" s="152"/>
      <c r="P345" s="210"/>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2"/>
      <c r="L346" s="152"/>
      <c r="M346" s="152"/>
      <c r="N346" s="152"/>
      <c r="O346" s="152"/>
      <c r="P346" s="210"/>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2"/>
      <c r="L347" s="152"/>
      <c r="M347" s="152"/>
      <c r="N347" s="152"/>
      <c r="O347" s="152"/>
      <c r="P347" s="210"/>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2"/>
      <c r="L348" s="152"/>
      <c r="M348" s="152"/>
      <c r="N348" s="152"/>
      <c r="O348" s="152"/>
      <c r="P348" s="210"/>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2"/>
      <c r="L349" s="152"/>
      <c r="M349" s="152"/>
      <c r="N349" s="152"/>
      <c r="O349" s="152"/>
      <c r="P349" s="210"/>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2"/>
      <c r="L350" s="152"/>
      <c r="M350" s="152"/>
      <c r="N350" s="152"/>
      <c r="O350" s="152"/>
      <c r="P350" s="210"/>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2"/>
      <c r="L351" s="152"/>
      <c r="M351" s="152"/>
      <c r="N351" s="152"/>
      <c r="O351" s="152"/>
      <c r="P351" s="210"/>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2"/>
      <c r="L352" s="152"/>
      <c r="M352" s="152"/>
      <c r="N352" s="152"/>
      <c r="O352" s="152"/>
      <c r="P352" s="210"/>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2"/>
      <c r="L353" s="152"/>
      <c r="M353" s="152"/>
      <c r="N353" s="152"/>
      <c r="O353" s="152"/>
      <c r="P353" s="210"/>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2"/>
      <c r="L354" s="152"/>
      <c r="M354" s="152"/>
      <c r="N354" s="152"/>
      <c r="O354" s="152"/>
      <c r="P354" s="210"/>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2"/>
      <c r="L355" s="152"/>
      <c r="M355" s="152"/>
      <c r="N355" s="152"/>
      <c r="O355" s="152"/>
      <c r="P355" s="210"/>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2"/>
      <c r="L356" s="152"/>
      <c r="M356" s="152"/>
      <c r="N356" s="152"/>
      <c r="O356" s="152"/>
      <c r="P356" s="210"/>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2"/>
      <c r="L357" s="152"/>
      <c r="M357" s="152"/>
      <c r="N357" s="152"/>
      <c r="O357" s="152"/>
      <c r="P357" s="210"/>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2"/>
      <c r="L358" s="152"/>
      <c r="M358" s="152"/>
      <c r="N358" s="152"/>
      <c r="O358" s="152"/>
      <c r="P358" s="210"/>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2"/>
      <c r="L359" s="152"/>
      <c r="M359" s="152"/>
      <c r="N359" s="152"/>
      <c r="O359" s="152"/>
      <c r="P359" s="210"/>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2"/>
      <c r="L360" s="152"/>
      <c r="M360" s="152"/>
      <c r="N360" s="152"/>
      <c r="O360" s="152"/>
      <c r="P360" s="210"/>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2"/>
      <c r="L361" s="152"/>
      <c r="M361" s="152"/>
      <c r="N361" s="152"/>
      <c r="O361" s="152"/>
      <c r="P361" s="210"/>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2"/>
      <c r="L362" s="152"/>
      <c r="M362" s="152"/>
      <c r="N362" s="152"/>
      <c r="O362" s="152"/>
      <c r="P362" s="210"/>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2"/>
      <c r="L363" s="152"/>
      <c r="M363" s="152"/>
      <c r="N363" s="152"/>
      <c r="O363" s="152"/>
      <c r="P363" s="210"/>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2"/>
      <c r="L364" s="152"/>
      <c r="M364" s="152"/>
      <c r="N364" s="152"/>
      <c r="O364" s="152"/>
      <c r="P364" s="210"/>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2"/>
      <c r="L365" s="152"/>
      <c r="M365" s="152"/>
      <c r="N365" s="152"/>
      <c r="O365" s="152"/>
      <c r="P365" s="210"/>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2"/>
      <c r="L366" s="152"/>
      <c r="M366" s="152"/>
      <c r="N366" s="152"/>
      <c r="O366" s="152"/>
      <c r="P366" s="210"/>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2"/>
      <c r="L367" s="152"/>
      <c r="M367" s="152"/>
      <c r="N367" s="152"/>
      <c r="O367" s="152"/>
      <c r="P367" s="210"/>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2"/>
      <c r="L368" s="152"/>
      <c r="M368" s="152"/>
      <c r="N368" s="152"/>
      <c r="O368" s="152"/>
      <c r="P368" s="210"/>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2"/>
      <c r="L369" s="152"/>
      <c r="M369" s="152"/>
      <c r="N369" s="152"/>
      <c r="O369" s="152"/>
      <c r="P369" s="210"/>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2"/>
      <c r="L370" s="152"/>
      <c r="M370" s="152"/>
      <c r="N370" s="152"/>
      <c r="O370" s="152"/>
      <c r="P370" s="210"/>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2"/>
      <c r="L371" s="152"/>
      <c r="M371" s="152"/>
      <c r="N371" s="152"/>
      <c r="O371" s="152"/>
      <c r="P371" s="210"/>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2"/>
      <c r="L372" s="152"/>
      <c r="M372" s="152"/>
      <c r="N372" s="152"/>
      <c r="O372" s="152"/>
      <c r="P372" s="210"/>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2"/>
      <c r="L373" s="152"/>
      <c r="M373" s="152"/>
      <c r="N373" s="152"/>
      <c r="O373" s="152"/>
      <c r="P373" s="210"/>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2"/>
      <c r="L374" s="152"/>
      <c r="M374" s="152"/>
      <c r="N374" s="152"/>
      <c r="O374" s="152"/>
      <c r="P374" s="210"/>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2"/>
      <c r="L375" s="152"/>
      <c r="M375" s="152"/>
      <c r="N375" s="152"/>
      <c r="O375" s="152"/>
      <c r="P375" s="210"/>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2"/>
      <c r="L376" s="152"/>
      <c r="M376" s="152"/>
      <c r="N376" s="152"/>
      <c r="O376" s="152"/>
      <c r="P376" s="210"/>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2"/>
      <c r="L377" s="152"/>
      <c r="M377" s="152"/>
      <c r="N377" s="152"/>
      <c r="O377" s="152"/>
      <c r="P377" s="210"/>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2"/>
      <c r="L378" s="152"/>
      <c r="M378" s="152"/>
      <c r="N378" s="152"/>
      <c r="O378" s="152"/>
      <c r="P378" s="210"/>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2"/>
      <c r="L379" s="152"/>
      <c r="M379" s="152"/>
      <c r="N379" s="152"/>
      <c r="O379" s="152"/>
      <c r="P379" s="210"/>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2"/>
      <c r="L380" s="152"/>
      <c r="M380" s="152"/>
      <c r="N380" s="152"/>
      <c r="O380" s="152"/>
      <c r="P380" s="210"/>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2"/>
      <c r="L381" s="152"/>
      <c r="M381" s="152"/>
      <c r="N381" s="152"/>
      <c r="O381" s="152"/>
      <c r="P381" s="210"/>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2"/>
      <c r="L382" s="152"/>
      <c r="M382" s="152"/>
      <c r="N382" s="152"/>
      <c r="O382" s="152"/>
      <c r="P382" s="210"/>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2"/>
      <c r="L383" s="152"/>
      <c r="M383" s="152"/>
      <c r="N383" s="152"/>
      <c r="O383" s="152"/>
      <c r="P383" s="210"/>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2"/>
      <c r="L384" s="152"/>
      <c r="M384" s="152"/>
      <c r="N384" s="152"/>
      <c r="O384" s="152"/>
      <c r="P384" s="210"/>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2"/>
      <c r="L385" s="152"/>
      <c r="M385" s="152"/>
      <c r="N385" s="152"/>
      <c r="O385" s="152"/>
      <c r="P385" s="210"/>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2"/>
      <c r="L386" s="152"/>
      <c r="M386" s="152"/>
      <c r="N386" s="152"/>
      <c r="O386" s="152"/>
      <c r="P386" s="210"/>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2"/>
      <c r="L387" s="152"/>
      <c r="M387" s="152"/>
      <c r="N387" s="152"/>
      <c r="O387" s="152"/>
      <c r="P387" s="210"/>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2"/>
      <c r="L388" s="152"/>
      <c r="M388" s="152"/>
      <c r="N388" s="152"/>
      <c r="O388" s="152"/>
      <c r="P388" s="210"/>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2"/>
      <c r="L389" s="152"/>
      <c r="M389" s="152"/>
      <c r="N389" s="152"/>
      <c r="O389" s="152"/>
      <c r="P389" s="210"/>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2"/>
      <c r="L390" s="152"/>
      <c r="M390" s="152"/>
      <c r="N390" s="152"/>
      <c r="O390" s="152"/>
      <c r="P390" s="210"/>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2"/>
      <c r="L391" s="152"/>
      <c r="M391" s="152"/>
      <c r="N391" s="152"/>
      <c r="O391" s="152"/>
      <c r="P391" s="210"/>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2"/>
      <c r="L392" s="152"/>
      <c r="M392" s="152"/>
      <c r="N392" s="152"/>
      <c r="O392" s="152"/>
      <c r="P392" s="210"/>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2"/>
      <c r="L393" s="152"/>
      <c r="M393" s="152"/>
      <c r="N393" s="152"/>
      <c r="O393" s="152"/>
      <c r="P393" s="210"/>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2"/>
      <c r="L394" s="152"/>
      <c r="M394" s="152"/>
      <c r="N394" s="152"/>
      <c r="O394" s="152"/>
      <c r="P394" s="210"/>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2"/>
      <c r="L395" s="152"/>
      <c r="M395" s="152"/>
      <c r="N395" s="152"/>
      <c r="O395" s="152"/>
      <c r="P395" s="210"/>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2"/>
      <c r="L396" s="152"/>
      <c r="M396" s="152"/>
      <c r="N396" s="152"/>
      <c r="O396" s="152"/>
      <c r="P396" s="210"/>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2"/>
      <c r="L397" s="152"/>
      <c r="M397" s="152"/>
      <c r="N397" s="152"/>
      <c r="O397" s="152"/>
      <c r="P397" s="210"/>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2"/>
      <c r="L398" s="152"/>
      <c r="M398" s="152"/>
      <c r="N398" s="152"/>
      <c r="O398" s="152"/>
      <c r="P398" s="210"/>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2"/>
      <c r="L399" s="152"/>
      <c r="M399" s="152"/>
      <c r="N399" s="152"/>
      <c r="O399" s="152"/>
      <c r="P399" s="210"/>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2"/>
      <c r="L400" s="152"/>
      <c r="M400" s="152"/>
      <c r="N400" s="152"/>
      <c r="O400" s="152"/>
      <c r="P400" s="210"/>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2"/>
      <c r="L401" s="152"/>
      <c r="M401" s="152"/>
      <c r="N401" s="152"/>
      <c r="O401" s="152"/>
      <c r="P401" s="210"/>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2"/>
      <c r="L402" s="152"/>
      <c r="M402" s="152"/>
      <c r="N402" s="152"/>
      <c r="O402" s="152"/>
      <c r="P402" s="210"/>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2"/>
      <c r="L403" s="152"/>
      <c r="M403" s="152"/>
      <c r="N403" s="152"/>
      <c r="O403" s="152"/>
      <c r="P403" s="210"/>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2"/>
      <c r="L404" s="152"/>
      <c r="M404" s="152"/>
      <c r="N404" s="152"/>
      <c r="O404" s="152"/>
      <c r="P404" s="210"/>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2"/>
      <c r="L405" s="152"/>
      <c r="M405" s="152"/>
      <c r="N405" s="152"/>
      <c r="O405" s="152"/>
      <c r="P405" s="210"/>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2"/>
      <c r="L406" s="152"/>
      <c r="M406" s="152"/>
      <c r="N406" s="152"/>
      <c r="O406" s="152"/>
      <c r="P406" s="210"/>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2"/>
      <c r="L407" s="152"/>
      <c r="M407" s="152"/>
      <c r="N407" s="152"/>
      <c r="O407" s="152"/>
      <c r="P407" s="210"/>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2"/>
      <c r="L408" s="152"/>
      <c r="M408" s="152"/>
      <c r="N408" s="152"/>
      <c r="O408" s="152"/>
      <c r="P408" s="210"/>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2"/>
      <c r="L409" s="152"/>
      <c r="M409" s="152"/>
      <c r="N409" s="152"/>
      <c r="O409" s="152"/>
      <c r="P409" s="210"/>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2"/>
      <c r="L410" s="152"/>
      <c r="M410" s="152"/>
      <c r="N410" s="152"/>
      <c r="O410" s="152"/>
      <c r="P410" s="210"/>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2"/>
      <c r="L411" s="152"/>
      <c r="M411" s="152"/>
      <c r="N411" s="152"/>
      <c r="O411" s="152"/>
      <c r="P411" s="210"/>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2"/>
      <c r="L412" s="152"/>
      <c r="M412" s="152"/>
      <c r="N412" s="152"/>
      <c r="O412" s="152"/>
      <c r="P412" s="210"/>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2"/>
      <c r="L413" s="152"/>
      <c r="M413" s="152"/>
      <c r="N413" s="152"/>
      <c r="O413" s="152"/>
      <c r="P413" s="210"/>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2"/>
      <c r="L414" s="152"/>
      <c r="M414" s="152"/>
      <c r="N414" s="152"/>
      <c r="O414" s="152"/>
      <c r="P414" s="210"/>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2"/>
      <c r="L415" s="152"/>
      <c r="M415" s="152"/>
      <c r="N415" s="152"/>
      <c r="O415" s="152"/>
      <c r="P415" s="210"/>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2"/>
      <c r="L416" s="152"/>
      <c r="M416" s="152"/>
      <c r="N416" s="152"/>
      <c r="O416" s="152"/>
      <c r="P416" s="210"/>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2"/>
      <c r="L417" s="152"/>
      <c r="M417" s="152"/>
      <c r="N417" s="152"/>
      <c r="O417" s="152"/>
      <c r="P417" s="210"/>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2"/>
      <c r="L418" s="152"/>
      <c r="M418" s="152"/>
      <c r="N418" s="152"/>
      <c r="O418" s="152"/>
      <c r="P418" s="210"/>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2"/>
      <c r="L419" s="152"/>
      <c r="M419" s="152"/>
      <c r="N419" s="152"/>
      <c r="O419" s="152"/>
      <c r="P419" s="210"/>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2"/>
      <c r="L420" s="152"/>
      <c r="M420" s="152"/>
      <c r="N420" s="152"/>
      <c r="O420" s="152"/>
      <c r="P420" s="210"/>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2"/>
      <c r="L421" s="152"/>
      <c r="M421" s="152"/>
      <c r="N421" s="152"/>
      <c r="O421" s="152"/>
      <c r="P421" s="210"/>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2"/>
      <c r="L422" s="152"/>
      <c r="M422" s="152"/>
      <c r="N422" s="152"/>
      <c r="O422" s="152"/>
      <c r="P422" s="210"/>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2"/>
      <c r="L423" s="152"/>
      <c r="M423" s="152"/>
      <c r="N423" s="152"/>
      <c r="O423" s="152"/>
      <c r="P423" s="210"/>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2"/>
      <c r="L424" s="152"/>
      <c r="M424" s="152"/>
      <c r="N424" s="152"/>
      <c r="O424" s="152"/>
      <c r="P424" s="210"/>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2"/>
      <c r="L425" s="152"/>
      <c r="M425" s="152"/>
      <c r="N425" s="152"/>
      <c r="O425" s="152"/>
      <c r="P425" s="210"/>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2"/>
      <c r="L426" s="152"/>
      <c r="M426" s="152"/>
      <c r="N426" s="152"/>
      <c r="O426" s="152"/>
      <c r="P426" s="210"/>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2"/>
      <c r="L427" s="152"/>
      <c r="M427" s="152"/>
      <c r="N427" s="152"/>
      <c r="O427" s="152"/>
      <c r="P427" s="210"/>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2"/>
      <c r="L428" s="152"/>
      <c r="M428" s="152"/>
      <c r="N428" s="152"/>
      <c r="O428" s="152"/>
      <c r="P428" s="210"/>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2"/>
      <c r="L429" s="152"/>
      <c r="M429" s="152"/>
      <c r="N429" s="152"/>
      <c r="O429" s="152"/>
      <c r="P429" s="210"/>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2"/>
      <c r="L430" s="152"/>
      <c r="M430" s="152"/>
      <c r="N430" s="152"/>
      <c r="O430" s="152"/>
      <c r="P430" s="210"/>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2"/>
      <c r="L431" s="152"/>
      <c r="M431" s="152"/>
      <c r="N431" s="152"/>
      <c r="O431" s="152"/>
      <c r="P431" s="210"/>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2"/>
      <c r="L432" s="152"/>
      <c r="M432" s="152"/>
      <c r="N432" s="152"/>
      <c r="O432" s="152"/>
      <c r="P432" s="210"/>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2"/>
      <c r="L433" s="152"/>
      <c r="M433" s="152"/>
      <c r="N433" s="152"/>
      <c r="O433" s="152"/>
      <c r="P433" s="210"/>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2"/>
      <c r="L434" s="152"/>
      <c r="M434" s="152"/>
      <c r="N434" s="152"/>
      <c r="O434" s="152"/>
      <c r="P434" s="210"/>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2"/>
      <c r="L435" s="152"/>
      <c r="M435" s="152"/>
      <c r="N435" s="152"/>
      <c r="O435" s="152"/>
      <c r="P435" s="210"/>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2"/>
      <c r="L436" s="152"/>
      <c r="M436" s="152"/>
      <c r="N436" s="152"/>
      <c r="O436" s="152"/>
      <c r="P436" s="210"/>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2"/>
      <c r="L437" s="152"/>
      <c r="M437" s="152"/>
      <c r="N437" s="152"/>
      <c r="O437" s="152"/>
      <c r="P437" s="210"/>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2"/>
      <c r="L438" s="152"/>
      <c r="M438" s="152"/>
      <c r="N438" s="152"/>
      <c r="O438" s="152"/>
      <c r="P438" s="210"/>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2"/>
      <c r="L439" s="152"/>
      <c r="M439" s="152"/>
      <c r="N439" s="152"/>
      <c r="O439" s="152"/>
      <c r="P439" s="210"/>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2"/>
      <c r="L440" s="152"/>
      <c r="M440" s="152"/>
      <c r="N440" s="152"/>
      <c r="O440" s="152"/>
      <c r="P440" s="210"/>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2"/>
      <c r="L441" s="152"/>
      <c r="M441" s="152"/>
      <c r="N441" s="152"/>
      <c r="O441" s="152"/>
      <c r="P441" s="210"/>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2"/>
      <c r="L442" s="152"/>
      <c r="M442" s="152"/>
      <c r="N442" s="152"/>
      <c r="O442" s="152"/>
      <c r="P442" s="210"/>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2"/>
      <c r="L443" s="152"/>
      <c r="M443" s="152"/>
      <c r="N443" s="152"/>
      <c r="O443" s="152"/>
      <c r="P443" s="210"/>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2"/>
      <c r="L444" s="152"/>
      <c r="M444" s="152"/>
      <c r="N444" s="152"/>
      <c r="O444" s="152"/>
      <c r="P444" s="210"/>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2"/>
      <c r="L445" s="152"/>
      <c r="M445" s="152"/>
      <c r="N445" s="152"/>
      <c r="O445" s="152"/>
      <c r="P445" s="210"/>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2"/>
      <c r="L446" s="152"/>
      <c r="M446" s="152"/>
      <c r="N446" s="152"/>
      <c r="O446" s="152"/>
      <c r="P446" s="210"/>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2"/>
      <c r="L447" s="152"/>
      <c r="M447" s="152"/>
      <c r="N447" s="152"/>
      <c r="O447" s="152"/>
      <c r="P447" s="210"/>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2"/>
      <c r="L448" s="152"/>
      <c r="M448" s="152"/>
      <c r="N448" s="152"/>
      <c r="O448" s="152"/>
      <c r="P448" s="210"/>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2"/>
      <c r="L449" s="152"/>
      <c r="M449" s="152"/>
      <c r="N449" s="152"/>
      <c r="O449" s="152"/>
      <c r="P449" s="210"/>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2"/>
      <c r="L450" s="152"/>
      <c r="M450" s="152"/>
      <c r="N450" s="152"/>
      <c r="O450" s="152"/>
      <c r="P450" s="210"/>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2"/>
      <c r="L451" s="152"/>
      <c r="M451" s="152"/>
      <c r="N451" s="152"/>
      <c r="O451" s="152"/>
      <c r="P451" s="210"/>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2"/>
      <c r="L452" s="152"/>
      <c r="M452" s="152"/>
      <c r="N452" s="152"/>
      <c r="O452" s="152"/>
      <c r="P452" s="210"/>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2"/>
      <c r="L453" s="152"/>
      <c r="M453" s="152"/>
      <c r="N453" s="152"/>
      <c r="O453" s="152"/>
      <c r="P453" s="210"/>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2"/>
      <c r="L454" s="152"/>
      <c r="M454" s="152"/>
      <c r="N454" s="152"/>
      <c r="O454" s="152"/>
      <c r="P454" s="210"/>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2"/>
      <c r="L455" s="152"/>
      <c r="M455" s="152"/>
      <c r="N455" s="152"/>
      <c r="O455" s="152"/>
      <c r="P455" s="210"/>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2"/>
      <c r="L456" s="152"/>
      <c r="M456" s="152"/>
      <c r="N456" s="152"/>
      <c r="O456" s="152"/>
      <c r="P456" s="210"/>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2"/>
      <c r="L457" s="152"/>
      <c r="M457" s="152"/>
      <c r="N457" s="152"/>
      <c r="O457" s="152"/>
      <c r="P457" s="210"/>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2"/>
      <c r="L458" s="152"/>
      <c r="M458" s="152"/>
      <c r="N458" s="152"/>
      <c r="O458" s="152"/>
      <c r="P458" s="210"/>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2"/>
      <c r="L459" s="152"/>
      <c r="M459" s="152"/>
      <c r="N459" s="152"/>
      <c r="O459" s="152"/>
      <c r="P459" s="210"/>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2"/>
      <c r="L460" s="152"/>
      <c r="M460" s="152"/>
      <c r="N460" s="152"/>
      <c r="O460" s="152"/>
      <c r="P460" s="210"/>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2"/>
      <c r="L461" s="152"/>
      <c r="M461" s="152"/>
      <c r="N461" s="152"/>
      <c r="O461" s="152"/>
      <c r="P461" s="210"/>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2"/>
      <c r="L462" s="152"/>
      <c r="M462" s="152"/>
      <c r="N462" s="152"/>
      <c r="O462" s="152"/>
      <c r="P462" s="210"/>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2"/>
      <c r="L463" s="152"/>
      <c r="M463" s="152"/>
      <c r="N463" s="152"/>
      <c r="O463" s="152"/>
      <c r="P463" s="210"/>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2"/>
      <c r="L464" s="152"/>
      <c r="M464" s="152"/>
      <c r="N464" s="152"/>
      <c r="O464" s="152"/>
      <c r="P464" s="210"/>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2"/>
      <c r="L465" s="152"/>
      <c r="M465" s="152"/>
      <c r="N465" s="152"/>
      <c r="O465" s="152"/>
      <c r="P465" s="210"/>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2"/>
      <c r="L466" s="152"/>
      <c r="M466" s="152"/>
      <c r="N466" s="152"/>
      <c r="O466" s="152"/>
      <c r="P466" s="210"/>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2"/>
      <c r="L467" s="152"/>
      <c r="M467" s="152"/>
      <c r="N467" s="152"/>
      <c r="O467" s="152"/>
      <c r="P467" s="210"/>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2"/>
      <c r="L468" s="152"/>
      <c r="M468" s="152"/>
      <c r="N468" s="152"/>
      <c r="O468" s="152"/>
      <c r="P468" s="210"/>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2"/>
      <c r="L469" s="152"/>
      <c r="M469" s="152"/>
      <c r="N469" s="152"/>
      <c r="O469" s="152"/>
      <c r="P469" s="210"/>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2"/>
      <c r="L470" s="152"/>
      <c r="M470" s="152"/>
      <c r="N470" s="152"/>
      <c r="O470" s="152"/>
      <c r="P470" s="210"/>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2"/>
      <c r="L471" s="152"/>
      <c r="M471" s="152"/>
      <c r="N471" s="152"/>
      <c r="O471" s="152"/>
      <c r="P471" s="210"/>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2"/>
      <c r="L472" s="152"/>
      <c r="M472" s="152"/>
      <c r="N472" s="152"/>
      <c r="O472" s="152"/>
      <c r="P472" s="210"/>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2"/>
      <c r="L473" s="152"/>
      <c r="M473" s="152"/>
      <c r="N473" s="152"/>
      <c r="O473" s="152"/>
      <c r="P473" s="210"/>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2"/>
      <c r="L474" s="152"/>
      <c r="M474" s="152"/>
      <c r="N474" s="152"/>
      <c r="O474" s="152"/>
      <c r="P474" s="210"/>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2"/>
      <c r="L475" s="152"/>
      <c r="M475" s="152"/>
      <c r="N475" s="152"/>
      <c r="O475" s="152"/>
      <c r="P475" s="210"/>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2"/>
      <c r="L476" s="152"/>
      <c r="M476" s="152"/>
      <c r="N476" s="152"/>
      <c r="O476" s="152"/>
      <c r="P476" s="210"/>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2"/>
      <c r="L477" s="152"/>
      <c r="M477" s="152"/>
      <c r="N477" s="152"/>
      <c r="O477" s="152"/>
      <c r="P477" s="210"/>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2"/>
      <c r="L478" s="152"/>
      <c r="M478" s="152"/>
      <c r="N478" s="152"/>
      <c r="O478" s="152"/>
      <c r="P478" s="210"/>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2"/>
      <c r="L479" s="152"/>
      <c r="M479" s="152"/>
      <c r="N479" s="152"/>
      <c r="O479" s="152"/>
      <c r="P479" s="210"/>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2"/>
      <c r="L480" s="152"/>
      <c r="M480" s="152"/>
      <c r="N480" s="152"/>
      <c r="O480" s="152"/>
      <c r="P480" s="210"/>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2"/>
      <c r="L481" s="152"/>
      <c r="M481" s="152"/>
      <c r="N481" s="152"/>
      <c r="O481" s="152"/>
      <c r="P481" s="210"/>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2"/>
      <c r="L482" s="152"/>
      <c r="M482" s="152"/>
      <c r="N482" s="152"/>
      <c r="O482" s="152"/>
      <c r="P482" s="210"/>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2"/>
      <c r="L483" s="152"/>
      <c r="M483" s="152"/>
      <c r="N483" s="152"/>
      <c r="O483" s="152"/>
      <c r="P483" s="210"/>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2"/>
      <c r="L484" s="152"/>
      <c r="M484" s="152"/>
      <c r="N484" s="152"/>
      <c r="O484" s="152"/>
      <c r="P484" s="210"/>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2"/>
      <c r="L485" s="152"/>
      <c r="M485" s="152"/>
      <c r="N485" s="152"/>
      <c r="O485" s="152"/>
      <c r="P485" s="210"/>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2"/>
      <c r="L486" s="152"/>
      <c r="M486" s="152"/>
      <c r="N486" s="152"/>
      <c r="O486" s="152"/>
      <c r="P486" s="210"/>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2"/>
      <c r="L487" s="152"/>
      <c r="M487" s="152"/>
      <c r="N487" s="152"/>
      <c r="O487" s="152"/>
      <c r="P487" s="210"/>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2"/>
      <c r="L488" s="152"/>
      <c r="M488" s="152"/>
      <c r="N488" s="152"/>
      <c r="O488" s="152"/>
      <c r="P488" s="210"/>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2"/>
      <c r="L489" s="152"/>
      <c r="M489" s="152"/>
      <c r="N489" s="152"/>
      <c r="O489" s="152"/>
      <c r="P489" s="210"/>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2"/>
      <c r="L490" s="152"/>
      <c r="M490" s="152"/>
      <c r="N490" s="152"/>
      <c r="O490" s="152"/>
      <c r="P490" s="210"/>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2"/>
      <c r="L491" s="152"/>
      <c r="M491" s="152"/>
      <c r="N491" s="152"/>
      <c r="O491" s="152"/>
      <c r="P491" s="210"/>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2"/>
      <c r="L492" s="152"/>
      <c r="M492" s="152"/>
      <c r="N492" s="152"/>
      <c r="O492" s="152"/>
      <c r="P492" s="210"/>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2"/>
      <c r="L493" s="152"/>
      <c r="M493" s="152"/>
      <c r="N493" s="152"/>
      <c r="O493" s="152"/>
      <c r="P493" s="210"/>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2"/>
      <c r="L494" s="152"/>
      <c r="M494" s="152"/>
      <c r="N494" s="152"/>
      <c r="O494" s="152"/>
      <c r="P494" s="210"/>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2"/>
      <c r="L495" s="152"/>
      <c r="M495" s="152"/>
      <c r="N495" s="152"/>
      <c r="O495" s="152"/>
      <c r="P495" s="210"/>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2"/>
      <c r="L496" s="152"/>
      <c r="M496" s="152"/>
      <c r="N496" s="152"/>
      <c r="O496" s="152"/>
      <c r="P496" s="210"/>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2"/>
      <c r="L497" s="152"/>
      <c r="M497" s="152"/>
      <c r="N497" s="152"/>
      <c r="O497" s="152"/>
      <c r="P497" s="210"/>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2"/>
      <c r="L498" s="152"/>
      <c r="M498" s="152"/>
      <c r="N498" s="152"/>
      <c r="O498" s="152"/>
      <c r="P498" s="210"/>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2"/>
      <c r="L499" s="152"/>
      <c r="M499" s="152"/>
      <c r="N499" s="152"/>
      <c r="O499" s="152"/>
      <c r="P499" s="210"/>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2"/>
      <c r="L500" s="152"/>
      <c r="M500" s="152"/>
      <c r="N500" s="152"/>
      <c r="O500" s="152"/>
      <c r="P500" s="210"/>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2"/>
      <c r="L501" s="152"/>
      <c r="M501" s="152"/>
      <c r="N501" s="152"/>
      <c r="O501" s="152"/>
      <c r="P501" s="210"/>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2"/>
      <c r="L502" s="152"/>
      <c r="M502" s="152"/>
      <c r="N502" s="152"/>
      <c r="O502" s="152"/>
      <c r="P502" s="210"/>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2"/>
      <c r="L503" s="152"/>
      <c r="M503" s="152"/>
      <c r="N503" s="152"/>
      <c r="O503" s="152"/>
      <c r="P503" s="210"/>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2"/>
      <c r="L504" s="152"/>
      <c r="M504" s="152"/>
      <c r="N504" s="152"/>
      <c r="O504" s="152"/>
      <c r="P504" s="210"/>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2"/>
      <c r="L505" s="152"/>
      <c r="M505" s="152"/>
      <c r="N505" s="152"/>
      <c r="O505" s="152"/>
      <c r="P505" s="210"/>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2"/>
      <c r="L506" s="152"/>
      <c r="M506" s="152"/>
      <c r="N506" s="152"/>
      <c r="O506" s="152"/>
      <c r="P506" s="210"/>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2"/>
      <c r="L507" s="152"/>
      <c r="M507" s="152"/>
      <c r="N507" s="152"/>
      <c r="O507" s="152"/>
      <c r="P507" s="210"/>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2"/>
      <c r="L508" s="152"/>
      <c r="M508" s="152"/>
      <c r="N508" s="152"/>
      <c r="O508" s="152"/>
      <c r="P508" s="210"/>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2"/>
      <c r="L509" s="152"/>
      <c r="M509" s="152"/>
      <c r="N509" s="152"/>
      <c r="O509" s="152"/>
      <c r="P509" s="210"/>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2"/>
      <c r="L510" s="152"/>
      <c r="M510" s="152"/>
      <c r="N510" s="152"/>
      <c r="O510" s="152"/>
      <c r="P510" s="210"/>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2"/>
      <c r="L511" s="152"/>
      <c r="M511" s="152"/>
      <c r="N511" s="152"/>
      <c r="O511" s="152"/>
      <c r="P511" s="210"/>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2"/>
      <c r="L512" s="152"/>
      <c r="M512" s="152"/>
      <c r="N512" s="152"/>
      <c r="O512" s="152"/>
      <c r="P512" s="210"/>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2"/>
      <c r="L513" s="152"/>
      <c r="M513" s="152"/>
      <c r="N513" s="152"/>
      <c r="O513" s="152"/>
      <c r="P513" s="210"/>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2"/>
      <c r="L514" s="152"/>
      <c r="M514" s="152"/>
      <c r="N514" s="152"/>
      <c r="O514" s="152"/>
      <c r="P514" s="210"/>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2"/>
      <c r="L515" s="152"/>
      <c r="M515" s="152"/>
      <c r="N515" s="152"/>
      <c r="O515" s="152"/>
      <c r="P515" s="210"/>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2"/>
      <c r="L516" s="152"/>
      <c r="M516" s="152"/>
      <c r="N516" s="152"/>
      <c r="O516" s="152"/>
      <c r="P516" s="210"/>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2"/>
      <c r="L517" s="152"/>
      <c r="M517" s="152"/>
      <c r="N517" s="152"/>
      <c r="O517" s="152"/>
      <c r="P517" s="210"/>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2"/>
      <c r="L518" s="152"/>
      <c r="M518" s="152"/>
      <c r="N518" s="152"/>
      <c r="O518" s="152"/>
      <c r="P518" s="210"/>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2"/>
      <c r="L519" s="152"/>
      <c r="M519" s="152"/>
      <c r="N519" s="152"/>
      <c r="O519" s="152"/>
      <c r="P519" s="210"/>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2"/>
      <c r="L520" s="152"/>
      <c r="M520" s="152"/>
      <c r="N520" s="152"/>
      <c r="O520" s="152"/>
      <c r="P520" s="210"/>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2"/>
      <c r="L521" s="152"/>
      <c r="M521" s="152"/>
      <c r="N521" s="152"/>
      <c r="O521" s="152"/>
      <c r="P521" s="210"/>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2"/>
      <c r="L522" s="152"/>
      <c r="M522" s="152"/>
      <c r="N522" s="152"/>
      <c r="O522" s="152"/>
      <c r="P522" s="210"/>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2"/>
      <c r="L523" s="152"/>
      <c r="M523" s="152"/>
      <c r="N523" s="152"/>
      <c r="O523" s="152"/>
      <c r="P523" s="210"/>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2"/>
      <c r="L524" s="152"/>
      <c r="M524" s="152"/>
      <c r="N524" s="152"/>
      <c r="O524" s="152"/>
      <c r="P524" s="210"/>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2"/>
      <c r="L525" s="152"/>
      <c r="M525" s="152"/>
      <c r="N525" s="152"/>
      <c r="O525" s="152"/>
      <c r="P525" s="210"/>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2"/>
      <c r="L526" s="152"/>
      <c r="M526" s="152"/>
      <c r="N526" s="152"/>
      <c r="O526" s="152"/>
      <c r="P526" s="210"/>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2"/>
      <c r="L527" s="152"/>
      <c r="M527" s="152"/>
      <c r="N527" s="152"/>
      <c r="O527" s="152"/>
      <c r="P527" s="210"/>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2"/>
      <c r="L528" s="152"/>
      <c r="M528" s="152"/>
      <c r="N528" s="152"/>
      <c r="O528" s="152"/>
      <c r="P528" s="210"/>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2"/>
      <c r="L529" s="152"/>
      <c r="M529" s="152"/>
      <c r="N529" s="152"/>
      <c r="O529" s="152"/>
      <c r="P529" s="210"/>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2"/>
      <c r="L530" s="152"/>
      <c r="M530" s="152"/>
      <c r="N530" s="152"/>
      <c r="O530" s="152"/>
      <c r="P530" s="210"/>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2"/>
      <c r="L531" s="152"/>
      <c r="M531" s="152"/>
      <c r="N531" s="152"/>
      <c r="O531" s="152"/>
      <c r="P531" s="210"/>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2"/>
      <c r="L532" s="152"/>
      <c r="M532" s="152"/>
      <c r="N532" s="152"/>
      <c r="O532" s="152"/>
      <c r="P532" s="210"/>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2"/>
      <c r="L533" s="152"/>
      <c r="M533" s="152"/>
      <c r="N533" s="152"/>
      <c r="O533" s="152"/>
      <c r="P533" s="210"/>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2"/>
      <c r="L534" s="152"/>
      <c r="M534" s="152"/>
      <c r="N534" s="152"/>
      <c r="O534" s="152"/>
      <c r="P534" s="210"/>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2"/>
      <c r="L535" s="152"/>
      <c r="M535" s="152"/>
      <c r="N535" s="152"/>
      <c r="O535" s="152"/>
      <c r="P535" s="210"/>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2"/>
      <c r="L536" s="152"/>
      <c r="M536" s="152"/>
      <c r="N536" s="152"/>
      <c r="O536" s="152"/>
      <c r="P536" s="210"/>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2"/>
      <c r="L537" s="152"/>
      <c r="M537" s="152"/>
      <c r="N537" s="152"/>
      <c r="O537" s="152"/>
      <c r="P537" s="210"/>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2"/>
      <c r="L538" s="152"/>
      <c r="M538" s="152"/>
      <c r="N538" s="152"/>
      <c r="O538" s="152"/>
      <c r="P538" s="210"/>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2"/>
      <c r="L539" s="152"/>
      <c r="M539" s="152"/>
      <c r="N539" s="152"/>
      <c r="O539" s="152"/>
      <c r="P539" s="210"/>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2"/>
      <c r="L540" s="152"/>
      <c r="M540" s="152"/>
      <c r="N540" s="152"/>
      <c r="O540" s="152"/>
      <c r="P540" s="210"/>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2"/>
      <c r="L541" s="152"/>
      <c r="M541" s="152"/>
      <c r="N541" s="152"/>
      <c r="O541" s="152"/>
      <c r="P541" s="210"/>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2"/>
      <c r="L542" s="152"/>
      <c r="M542" s="152"/>
      <c r="N542" s="152"/>
      <c r="O542" s="152"/>
      <c r="P542" s="210"/>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2"/>
      <c r="L543" s="152"/>
      <c r="M543" s="152"/>
      <c r="N543" s="152"/>
      <c r="O543" s="152"/>
      <c r="P543" s="210"/>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2"/>
      <c r="L544" s="152"/>
      <c r="M544" s="152"/>
      <c r="N544" s="152"/>
      <c r="O544" s="152"/>
      <c r="P544" s="210"/>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2"/>
      <c r="L545" s="152"/>
      <c r="M545" s="152"/>
      <c r="N545" s="152"/>
      <c r="O545" s="152"/>
      <c r="P545" s="210"/>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2"/>
      <c r="L546" s="152"/>
      <c r="M546" s="152"/>
      <c r="N546" s="152"/>
      <c r="O546" s="152"/>
      <c r="P546" s="210"/>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2"/>
      <c r="L547" s="152"/>
      <c r="M547" s="152"/>
      <c r="N547" s="152"/>
      <c r="O547" s="152"/>
      <c r="P547" s="210"/>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2"/>
      <c r="L548" s="152"/>
      <c r="M548" s="152"/>
      <c r="N548" s="152"/>
      <c r="O548" s="152"/>
      <c r="P548" s="210"/>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2"/>
      <c r="L549" s="152"/>
      <c r="M549" s="152"/>
      <c r="N549" s="152"/>
      <c r="O549" s="152"/>
      <c r="P549" s="210"/>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2"/>
      <c r="L550" s="152"/>
      <c r="M550" s="152"/>
      <c r="N550" s="152"/>
      <c r="O550" s="152"/>
      <c r="P550" s="210"/>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2"/>
      <c r="L551" s="152"/>
      <c r="M551" s="152"/>
      <c r="N551" s="152"/>
      <c r="O551" s="152"/>
      <c r="P551" s="210"/>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2"/>
      <c r="L552" s="152"/>
      <c r="M552" s="152"/>
      <c r="N552" s="152"/>
      <c r="O552" s="152"/>
      <c r="P552" s="210"/>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2"/>
      <c r="L553" s="152"/>
      <c r="M553" s="152"/>
      <c r="N553" s="152"/>
      <c r="O553" s="152"/>
      <c r="P553" s="210"/>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2"/>
      <c r="L554" s="152"/>
      <c r="M554" s="152"/>
      <c r="N554" s="152"/>
      <c r="O554" s="152"/>
      <c r="P554" s="210"/>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2"/>
      <c r="L555" s="152"/>
      <c r="M555" s="152"/>
      <c r="N555" s="152"/>
      <c r="O555" s="152"/>
      <c r="P555" s="210"/>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2"/>
      <c r="L556" s="152"/>
      <c r="M556" s="152"/>
      <c r="N556" s="152"/>
      <c r="O556" s="152"/>
      <c r="P556" s="210"/>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2"/>
      <c r="L557" s="152"/>
      <c r="M557" s="152"/>
      <c r="N557" s="152"/>
      <c r="O557" s="152"/>
      <c r="P557" s="210"/>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2"/>
      <c r="L558" s="152"/>
      <c r="M558" s="152"/>
      <c r="N558" s="152"/>
      <c r="O558" s="152"/>
      <c r="P558" s="210"/>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2"/>
      <c r="L559" s="152"/>
      <c r="M559" s="152"/>
      <c r="N559" s="152"/>
      <c r="O559" s="152"/>
      <c r="P559" s="210"/>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2"/>
      <c r="L560" s="152"/>
      <c r="M560" s="152"/>
      <c r="N560" s="152"/>
      <c r="O560" s="152"/>
      <c r="P560" s="210"/>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2"/>
      <c r="L561" s="152"/>
      <c r="M561" s="152"/>
      <c r="N561" s="152"/>
      <c r="O561" s="152"/>
      <c r="P561" s="210"/>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2"/>
      <c r="L562" s="152"/>
      <c r="M562" s="152"/>
      <c r="N562" s="152"/>
      <c r="O562" s="152"/>
      <c r="P562" s="210"/>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2"/>
      <c r="L563" s="152"/>
      <c r="M563" s="152"/>
      <c r="N563" s="152"/>
      <c r="O563" s="152"/>
      <c r="P563" s="210"/>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2"/>
      <c r="L564" s="152"/>
      <c r="M564" s="152"/>
      <c r="N564" s="152"/>
      <c r="O564" s="152"/>
      <c r="P564" s="210"/>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2"/>
      <c r="L565" s="152"/>
      <c r="M565" s="152"/>
      <c r="N565" s="152"/>
      <c r="O565" s="152"/>
      <c r="P565" s="210"/>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2"/>
      <c r="L566" s="152"/>
      <c r="M566" s="152"/>
      <c r="N566" s="152"/>
      <c r="O566" s="152"/>
      <c r="P566" s="210"/>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2"/>
      <c r="L567" s="152"/>
      <c r="M567" s="152"/>
      <c r="N567" s="152"/>
      <c r="O567" s="152"/>
      <c r="P567" s="210"/>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2"/>
      <c r="L568" s="152"/>
      <c r="M568" s="152"/>
      <c r="N568" s="152"/>
      <c r="O568" s="152"/>
      <c r="P568" s="210"/>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2"/>
      <c r="L569" s="152"/>
      <c r="M569" s="152"/>
      <c r="N569" s="152"/>
      <c r="O569" s="152"/>
      <c r="P569" s="210"/>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2"/>
      <c r="L570" s="152"/>
      <c r="M570" s="152"/>
      <c r="N570" s="152"/>
      <c r="O570" s="152"/>
      <c r="P570" s="210"/>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2"/>
      <c r="L571" s="152"/>
      <c r="M571" s="152"/>
      <c r="N571" s="152"/>
      <c r="O571" s="152"/>
      <c r="P571" s="210"/>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2"/>
      <c r="L572" s="152"/>
      <c r="M572" s="152"/>
      <c r="N572" s="152"/>
      <c r="O572" s="152"/>
      <c r="P572" s="210"/>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2"/>
      <c r="L573" s="152"/>
      <c r="M573" s="152"/>
      <c r="N573" s="152"/>
      <c r="O573" s="152"/>
      <c r="P573" s="210"/>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2"/>
      <c r="L574" s="152"/>
      <c r="M574" s="152"/>
      <c r="N574" s="152"/>
      <c r="O574" s="152"/>
      <c r="P574" s="210"/>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2"/>
      <c r="L575" s="152"/>
      <c r="M575" s="152"/>
      <c r="N575" s="152"/>
      <c r="O575" s="152"/>
      <c r="P575" s="210"/>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2"/>
      <c r="L576" s="152"/>
      <c r="M576" s="152"/>
      <c r="N576" s="152"/>
      <c r="O576" s="152"/>
      <c r="P576" s="210"/>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2"/>
      <c r="L577" s="152"/>
      <c r="M577" s="152"/>
      <c r="N577" s="152"/>
      <c r="O577" s="152"/>
      <c r="P577" s="210"/>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2"/>
      <c r="L578" s="152"/>
      <c r="M578" s="152"/>
      <c r="N578" s="152"/>
      <c r="O578" s="152"/>
      <c r="P578" s="210"/>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2"/>
      <c r="L579" s="152"/>
      <c r="M579" s="152"/>
      <c r="N579" s="152"/>
      <c r="O579" s="152"/>
      <c r="P579" s="210"/>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2"/>
      <c r="L580" s="152"/>
      <c r="M580" s="152"/>
      <c r="N580" s="152"/>
      <c r="O580" s="152"/>
      <c r="P580" s="210"/>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2"/>
      <c r="L581" s="152"/>
      <c r="M581" s="152"/>
      <c r="N581" s="152"/>
      <c r="O581" s="152"/>
      <c r="P581" s="210"/>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2"/>
      <c r="L582" s="152"/>
      <c r="M582" s="152"/>
      <c r="N582" s="152"/>
      <c r="O582" s="152"/>
      <c r="P582" s="210"/>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2"/>
      <c r="L583" s="152"/>
      <c r="M583" s="152"/>
      <c r="N583" s="152"/>
      <c r="O583" s="152"/>
      <c r="P583" s="210"/>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2"/>
      <c r="L584" s="152"/>
      <c r="M584" s="152"/>
      <c r="N584" s="152"/>
      <c r="O584" s="152"/>
      <c r="P584" s="210"/>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2"/>
      <c r="L585" s="152"/>
      <c r="M585" s="152"/>
      <c r="N585" s="152"/>
      <c r="O585" s="152"/>
      <c r="P585" s="210"/>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2"/>
      <c r="L586" s="152"/>
      <c r="M586" s="152"/>
      <c r="N586" s="152"/>
      <c r="O586" s="152"/>
      <c r="P586" s="210"/>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2"/>
      <c r="L587" s="152"/>
      <c r="M587" s="152"/>
      <c r="N587" s="152"/>
      <c r="O587" s="152"/>
      <c r="P587" s="210"/>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2"/>
      <c r="L588" s="152"/>
      <c r="M588" s="152"/>
      <c r="N588" s="152"/>
      <c r="O588" s="152"/>
      <c r="P588" s="210"/>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2"/>
      <c r="L589" s="152"/>
      <c r="M589" s="152"/>
      <c r="N589" s="152"/>
      <c r="O589" s="152"/>
      <c r="P589" s="210"/>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2"/>
      <c r="L590" s="152"/>
      <c r="M590" s="152"/>
      <c r="N590" s="152"/>
      <c r="O590" s="152"/>
      <c r="P590" s="210"/>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2"/>
      <c r="L591" s="152"/>
      <c r="M591" s="152"/>
      <c r="N591" s="152"/>
      <c r="O591" s="152"/>
      <c r="P591" s="210"/>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2"/>
      <c r="L592" s="152"/>
      <c r="M592" s="152"/>
      <c r="N592" s="152"/>
      <c r="O592" s="152"/>
      <c r="P592" s="210"/>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2"/>
      <c r="L593" s="152"/>
      <c r="M593" s="152"/>
      <c r="N593" s="152"/>
      <c r="O593" s="152"/>
      <c r="P593" s="210"/>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2"/>
      <c r="L594" s="152"/>
      <c r="M594" s="152"/>
      <c r="N594" s="152"/>
      <c r="O594" s="152"/>
      <c r="P594" s="210"/>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2"/>
      <c r="L595" s="152"/>
      <c r="M595" s="152"/>
      <c r="N595" s="152"/>
      <c r="O595" s="152"/>
      <c r="P595" s="210"/>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2"/>
      <c r="L596" s="152"/>
      <c r="M596" s="152"/>
      <c r="N596" s="152"/>
      <c r="O596" s="152"/>
      <c r="P596" s="210"/>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2"/>
      <c r="L597" s="152"/>
      <c r="M597" s="152"/>
      <c r="N597" s="152"/>
      <c r="O597" s="152"/>
      <c r="P597" s="210"/>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2"/>
      <c r="L598" s="152"/>
      <c r="M598" s="152"/>
      <c r="N598" s="152"/>
      <c r="O598" s="152"/>
      <c r="P598" s="210"/>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2"/>
      <c r="L599" s="152"/>
      <c r="M599" s="152"/>
      <c r="N599" s="152"/>
      <c r="O599" s="152"/>
      <c r="P599" s="210"/>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2"/>
      <c r="L600" s="152"/>
      <c r="M600" s="152"/>
      <c r="N600" s="152"/>
      <c r="O600" s="152"/>
      <c r="P600" s="210"/>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2"/>
      <c r="L601" s="152"/>
      <c r="M601" s="152"/>
      <c r="N601" s="152"/>
      <c r="O601" s="152"/>
      <c r="P601" s="210"/>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2"/>
      <c r="L602" s="152"/>
      <c r="M602" s="152"/>
      <c r="N602" s="152"/>
      <c r="O602" s="152"/>
      <c r="P602" s="210"/>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2"/>
      <c r="L603" s="152"/>
      <c r="M603" s="152"/>
      <c r="N603" s="152"/>
      <c r="O603" s="152"/>
      <c r="P603" s="210"/>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2"/>
      <c r="L604" s="152"/>
      <c r="M604" s="152"/>
      <c r="N604" s="152"/>
      <c r="O604" s="152"/>
      <c r="P604" s="210"/>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2"/>
      <c r="L605" s="152"/>
      <c r="M605" s="152"/>
      <c r="N605" s="152"/>
      <c r="O605" s="152"/>
      <c r="P605" s="210"/>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2"/>
      <c r="L606" s="152"/>
      <c r="M606" s="152"/>
      <c r="N606" s="152"/>
      <c r="O606" s="152"/>
      <c r="P606" s="210"/>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2"/>
      <c r="L607" s="152"/>
      <c r="M607" s="152"/>
      <c r="N607" s="152"/>
      <c r="O607" s="152"/>
      <c r="P607" s="210"/>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2"/>
      <c r="L608" s="152"/>
      <c r="M608" s="152"/>
      <c r="N608" s="152"/>
      <c r="O608" s="152"/>
      <c r="P608" s="210"/>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2"/>
      <c r="L609" s="152"/>
      <c r="M609" s="152"/>
      <c r="N609" s="152"/>
      <c r="O609" s="152"/>
      <c r="P609" s="210"/>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2"/>
      <c r="L610" s="152"/>
      <c r="M610" s="152"/>
      <c r="N610" s="152"/>
      <c r="O610" s="152"/>
      <c r="P610" s="210"/>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2"/>
      <c r="L611" s="152"/>
      <c r="M611" s="152"/>
      <c r="N611" s="152"/>
      <c r="O611" s="152"/>
      <c r="P611" s="210"/>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2"/>
      <c r="L612" s="152"/>
      <c r="M612" s="152"/>
      <c r="N612" s="152"/>
      <c r="O612" s="152"/>
      <c r="P612" s="210"/>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2"/>
      <c r="L613" s="152"/>
      <c r="M613" s="152"/>
      <c r="N613" s="152"/>
      <c r="O613" s="152"/>
      <c r="P613" s="210"/>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2"/>
      <c r="L614" s="152"/>
      <c r="M614" s="152"/>
      <c r="N614" s="152"/>
      <c r="O614" s="152"/>
      <c r="P614" s="210"/>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2"/>
      <c r="L615" s="152"/>
      <c r="M615" s="152"/>
      <c r="N615" s="152"/>
      <c r="O615" s="152"/>
      <c r="P615" s="210"/>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2"/>
      <c r="L616" s="152"/>
      <c r="M616" s="152"/>
      <c r="N616" s="152"/>
      <c r="O616" s="152"/>
      <c r="P616" s="210"/>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2"/>
      <c r="L617" s="152"/>
      <c r="M617" s="152"/>
      <c r="N617" s="152"/>
      <c r="O617" s="152"/>
      <c r="P617" s="210"/>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2"/>
      <c r="L618" s="152"/>
      <c r="M618" s="152"/>
      <c r="N618" s="152"/>
      <c r="O618" s="152"/>
      <c r="P618" s="210"/>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2"/>
      <c r="L619" s="152"/>
      <c r="M619" s="152"/>
      <c r="N619" s="152"/>
      <c r="O619" s="152"/>
      <c r="P619" s="210"/>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2"/>
      <c r="L620" s="152"/>
      <c r="M620" s="152"/>
      <c r="N620" s="152"/>
      <c r="O620" s="152"/>
      <c r="P620" s="210"/>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2"/>
      <c r="L621" s="152"/>
      <c r="M621" s="152"/>
      <c r="N621" s="152"/>
      <c r="O621" s="152"/>
      <c r="P621" s="210"/>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2"/>
      <c r="L622" s="152"/>
      <c r="M622" s="152"/>
      <c r="N622" s="152"/>
      <c r="O622" s="152"/>
      <c r="P622" s="210"/>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2"/>
      <c r="L623" s="152"/>
      <c r="M623" s="152"/>
      <c r="N623" s="152"/>
      <c r="O623" s="152"/>
      <c r="P623" s="210"/>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2"/>
      <c r="L624" s="152"/>
      <c r="M624" s="152"/>
      <c r="N624" s="152"/>
      <c r="O624" s="152"/>
      <c r="P624" s="210"/>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2"/>
      <c r="L625" s="152"/>
      <c r="M625" s="152"/>
      <c r="N625" s="152"/>
      <c r="O625" s="152"/>
      <c r="P625" s="210"/>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2"/>
      <c r="L626" s="152"/>
      <c r="M626" s="152"/>
      <c r="N626" s="152"/>
      <c r="O626" s="152"/>
      <c r="P626" s="210"/>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2"/>
      <c r="L627" s="152"/>
      <c r="M627" s="152"/>
      <c r="N627" s="152"/>
      <c r="O627" s="152"/>
      <c r="P627" s="210"/>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2"/>
      <c r="L628" s="152"/>
      <c r="M628" s="152"/>
      <c r="N628" s="152"/>
      <c r="O628" s="152"/>
      <c r="P628" s="210"/>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2"/>
      <c r="L629" s="152"/>
      <c r="M629" s="152"/>
      <c r="N629" s="152"/>
      <c r="O629" s="152"/>
      <c r="P629" s="210"/>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2"/>
      <c r="L630" s="152"/>
      <c r="M630" s="152"/>
      <c r="N630" s="152"/>
      <c r="O630" s="152"/>
      <c r="P630" s="210"/>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2"/>
      <c r="L631" s="152"/>
      <c r="M631" s="152"/>
      <c r="N631" s="152"/>
      <c r="O631" s="152"/>
      <c r="P631" s="210"/>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2"/>
      <c r="L632" s="152"/>
      <c r="M632" s="152"/>
      <c r="N632" s="152"/>
      <c r="O632" s="152"/>
      <c r="P632" s="210"/>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2"/>
      <c r="L633" s="152"/>
      <c r="M633" s="152"/>
      <c r="N633" s="152"/>
      <c r="O633" s="152"/>
      <c r="P633" s="210"/>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2"/>
      <c r="L634" s="152"/>
      <c r="M634" s="152"/>
      <c r="N634" s="152"/>
      <c r="O634" s="152"/>
      <c r="P634" s="210"/>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2"/>
      <c r="L635" s="152"/>
      <c r="M635" s="152"/>
      <c r="N635" s="152"/>
      <c r="O635" s="152"/>
      <c r="P635" s="210"/>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2"/>
      <c r="L636" s="152"/>
      <c r="M636" s="152"/>
      <c r="N636" s="152"/>
      <c r="O636" s="152"/>
      <c r="P636" s="210"/>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2"/>
      <c r="L637" s="152"/>
      <c r="M637" s="152"/>
      <c r="N637" s="152"/>
      <c r="O637" s="152"/>
      <c r="P637" s="210"/>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2"/>
      <c r="L638" s="152"/>
      <c r="M638" s="152"/>
      <c r="N638" s="152"/>
      <c r="O638" s="152"/>
      <c r="P638" s="210"/>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2"/>
      <c r="L639" s="152"/>
      <c r="M639" s="152"/>
      <c r="N639" s="152"/>
      <c r="O639" s="152"/>
      <c r="P639" s="210"/>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2"/>
      <c r="L640" s="152"/>
      <c r="M640" s="152"/>
      <c r="N640" s="152"/>
      <c r="O640" s="152"/>
      <c r="P640" s="210"/>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2"/>
      <c r="L641" s="152"/>
      <c r="M641" s="152"/>
      <c r="N641" s="152"/>
      <c r="O641" s="152"/>
      <c r="P641" s="210"/>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2"/>
      <c r="L642" s="152"/>
      <c r="M642" s="152"/>
      <c r="N642" s="152"/>
      <c r="O642" s="152"/>
      <c r="P642" s="210"/>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2"/>
      <c r="L643" s="152"/>
      <c r="M643" s="152"/>
      <c r="N643" s="152"/>
      <c r="O643" s="152"/>
      <c r="P643" s="210"/>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2"/>
      <c r="L644" s="152"/>
      <c r="M644" s="152"/>
      <c r="N644" s="152"/>
      <c r="O644" s="152"/>
      <c r="P644" s="210"/>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2"/>
      <c r="L645" s="152"/>
      <c r="M645" s="152"/>
      <c r="N645" s="152"/>
      <c r="O645" s="152"/>
      <c r="P645" s="210"/>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2"/>
      <c r="L646" s="152"/>
      <c r="M646" s="152"/>
      <c r="N646" s="152"/>
      <c r="O646" s="152"/>
      <c r="P646" s="210"/>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2"/>
      <c r="L647" s="152"/>
      <c r="M647" s="152"/>
      <c r="N647" s="152"/>
      <c r="O647" s="152"/>
      <c r="P647" s="210"/>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2"/>
      <c r="L648" s="152"/>
      <c r="M648" s="152"/>
      <c r="N648" s="152"/>
      <c r="O648" s="152"/>
      <c r="P648" s="210"/>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2"/>
      <c r="L649" s="152"/>
      <c r="M649" s="152"/>
      <c r="N649" s="152"/>
      <c r="O649" s="152"/>
      <c r="P649" s="210"/>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2"/>
      <c r="L650" s="152"/>
      <c r="M650" s="152"/>
      <c r="N650" s="152"/>
      <c r="O650" s="152"/>
      <c r="P650" s="210"/>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2"/>
      <c r="L651" s="152"/>
      <c r="M651" s="152"/>
      <c r="N651" s="152"/>
      <c r="O651" s="152"/>
      <c r="P651" s="210"/>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2"/>
      <c r="L652" s="152"/>
      <c r="M652" s="152"/>
      <c r="N652" s="152"/>
      <c r="O652" s="152"/>
      <c r="P652" s="210"/>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2"/>
      <c r="L653" s="152"/>
      <c r="M653" s="152"/>
      <c r="N653" s="152"/>
      <c r="O653" s="152"/>
      <c r="P653" s="210"/>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2"/>
      <c r="L654" s="152"/>
      <c r="M654" s="152"/>
      <c r="N654" s="152"/>
      <c r="O654" s="152"/>
      <c r="P654" s="210"/>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2"/>
      <c r="L655" s="152"/>
      <c r="M655" s="152"/>
      <c r="N655" s="152"/>
      <c r="O655" s="152"/>
      <c r="P655" s="210"/>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2"/>
      <c r="L656" s="152"/>
      <c r="M656" s="152"/>
      <c r="N656" s="152"/>
      <c r="O656" s="152"/>
      <c r="P656" s="210"/>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2"/>
      <c r="L657" s="152"/>
      <c r="M657" s="152"/>
      <c r="N657" s="152"/>
      <c r="O657" s="152"/>
      <c r="P657" s="210"/>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2"/>
      <c r="L658" s="152"/>
      <c r="M658" s="152"/>
      <c r="N658" s="152"/>
      <c r="O658" s="152"/>
      <c r="P658" s="210"/>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2"/>
      <c r="L659" s="152"/>
      <c r="M659" s="152"/>
      <c r="N659" s="152"/>
      <c r="O659" s="152"/>
      <c r="P659" s="210"/>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2"/>
      <c r="L660" s="152"/>
      <c r="M660" s="152"/>
      <c r="N660" s="152"/>
      <c r="O660" s="152"/>
      <c r="P660" s="210"/>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2"/>
      <c r="L661" s="152"/>
      <c r="M661" s="152"/>
      <c r="N661" s="152"/>
      <c r="O661" s="152"/>
      <c r="P661" s="210"/>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2"/>
      <c r="L662" s="152"/>
      <c r="M662" s="152"/>
      <c r="N662" s="152"/>
      <c r="O662" s="152"/>
      <c r="P662" s="210"/>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2"/>
      <c r="L663" s="152"/>
      <c r="M663" s="152"/>
      <c r="N663" s="152"/>
      <c r="O663" s="152"/>
      <c r="P663" s="210"/>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2"/>
      <c r="L664" s="152"/>
      <c r="M664" s="152"/>
      <c r="N664" s="152"/>
      <c r="O664" s="152"/>
      <c r="P664" s="210"/>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2"/>
      <c r="L665" s="152"/>
      <c r="M665" s="152"/>
      <c r="N665" s="152"/>
      <c r="O665" s="152"/>
      <c r="P665" s="210"/>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2"/>
      <c r="L666" s="152"/>
      <c r="M666" s="152"/>
      <c r="N666" s="152"/>
      <c r="O666" s="152"/>
      <c r="P666" s="210"/>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2"/>
      <c r="L667" s="152"/>
      <c r="M667" s="152"/>
      <c r="N667" s="152"/>
      <c r="O667" s="152"/>
      <c r="P667" s="210"/>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2"/>
      <c r="L668" s="152"/>
      <c r="M668" s="152"/>
      <c r="N668" s="152"/>
      <c r="O668" s="152"/>
      <c r="P668" s="210"/>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2"/>
      <c r="L669" s="152"/>
      <c r="M669" s="152"/>
      <c r="N669" s="152"/>
      <c r="O669" s="152"/>
      <c r="P669" s="210"/>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2"/>
      <c r="L670" s="152"/>
      <c r="M670" s="152"/>
      <c r="N670" s="152"/>
      <c r="O670" s="152"/>
      <c r="P670" s="210"/>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2"/>
      <c r="L671" s="152"/>
      <c r="M671" s="152"/>
      <c r="N671" s="152"/>
      <c r="O671" s="152"/>
      <c r="P671" s="210"/>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2"/>
      <c r="L672" s="152"/>
      <c r="M672" s="152"/>
      <c r="N672" s="152"/>
      <c r="O672" s="152"/>
      <c r="P672" s="210"/>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2"/>
      <c r="L673" s="152"/>
      <c r="M673" s="152"/>
      <c r="N673" s="152"/>
      <c r="O673" s="152"/>
      <c r="P673" s="210"/>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2"/>
      <c r="L674" s="152"/>
      <c r="M674" s="152"/>
      <c r="N674" s="152"/>
      <c r="O674" s="152"/>
      <c r="P674" s="210"/>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2"/>
      <c r="L675" s="152"/>
      <c r="M675" s="152"/>
      <c r="N675" s="152"/>
      <c r="O675" s="152"/>
      <c r="P675" s="210"/>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2"/>
      <c r="L676" s="152"/>
      <c r="M676" s="152"/>
      <c r="N676" s="152"/>
      <c r="O676" s="152"/>
      <c r="P676" s="210"/>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2"/>
      <c r="L677" s="152"/>
      <c r="M677" s="152"/>
      <c r="N677" s="152"/>
      <c r="O677" s="152"/>
      <c r="P677" s="210"/>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2"/>
      <c r="L678" s="152"/>
      <c r="M678" s="152"/>
      <c r="N678" s="152"/>
      <c r="O678" s="152"/>
      <c r="P678" s="210"/>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2"/>
      <c r="L679" s="152"/>
      <c r="M679" s="152"/>
      <c r="N679" s="152"/>
      <c r="O679" s="152"/>
      <c r="P679" s="210"/>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2"/>
      <c r="L680" s="152"/>
      <c r="M680" s="152"/>
      <c r="N680" s="152"/>
      <c r="O680" s="152"/>
      <c r="P680" s="210"/>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2"/>
      <c r="L681" s="152"/>
      <c r="M681" s="152"/>
      <c r="N681" s="152"/>
      <c r="O681" s="152"/>
      <c r="P681" s="210"/>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2"/>
      <c r="L682" s="152"/>
      <c r="M682" s="152"/>
      <c r="N682" s="152"/>
      <c r="O682" s="152"/>
      <c r="P682" s="210"/>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2"/>
      <c r="L683" s="152"/>
      <c r="M683" s="152"/>
      <c r="N683" s="152"/>
      <c r="O683" s="152"/>
      <c r="P683" s="210"/>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2"/>
      <c r="L684" s="152"/>
      <c r="M684" s="152"/>
      <c r="N684" s="152"/>
      <c r="O684" s="152"/>
      <c r="P684" s="210"/>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2"/>
      <c r="L685" s="152"/>
      <c r="M685" s="152"/>
      <c r="N685" s="152"/>
      <c r="O685" s="152"/>
      <c r="P685" s="210"/>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2"/>
      <c r="L686" s="152"/>
      <c r="M686" s="152"/>
      <c r="N686" s="152"/>
      <c r="O686" s="152"/>
      <c r="P686" s="210"/>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2"/>
      <c r="L687" s="152"/>
      <c r="M687" s="152"/>
      <c r="N687" s="152"/>
      <c r="O687" s="152"/>
      <c r="P687" s="210"/>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2"/>
      <c r="L688" s="152"/>
      <c r="M688" s="152"/>
      <c r="N688" s="152"/>
      <c r="O688" s="152"/>
      <c r="P688" s="210"/>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2"/>
      <c r="L689" s="152"/>
      <c r="M689" s="152"/>
      <c r="N689" s="152"/>
      <c r="O689" s="152"/>
      <c r="P689" s="210"/>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2"/>
      <c r="L690" s="152"/>
      <c r="M690" s="152"/>
      <c r="N690" s="152"/>
      <c r="O690" s="152"/>
      <c r="P690" s="210"/>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2"/>
      <c r="L691" s="152"/>
      <c r="M691" s="152"/>
      <c r="N691" s="152"/>
      <c r="O691" s="152"/>
      <c r="P691" s="210"/>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2"/>
      <c r="L692" s="152"/>
      <c r="M692" s="152"/>
      <c r="N692" s="152"/>
      <c r="O692" s="152"/>
      <c r="P692" s="210"/>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2"/>
      <c r="L693" s="152"/>
      <c r="M693" s="152"/>
      <c r="N693" s="152"/>
      <c r="O693" s="152"/>
      <c r="P693" s="210"/>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2"/>
      <c r="L694" s="152"/>
      <c r="M694" s="152"/>
      <c r="N694" s="152"/>
      <c r="O694" s="152"/>
      <c r="P694" s="210"/>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2"/>
      <c r="L695" s="152"/>
      <c r="M695" s="152"/>
      <c r="N695" s="152"/>
      <c r="O695" s="152"/>
      <c r="P695" s="210"/>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2"/>
      <c r="L696" s="152"/>
      <c r="M696" s="152"/>
      <c r="N696" s="152"/>
      <c r="O696" s="152"/>
      <c r="P696" s="210"/>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2"/>
      <c r="L697" s="152"/>
      <c r="M697" s="152"/>
      <c r="N697" s="152"/>
      <c r="O697" s="152"/>
      <c r="P697" s="210"/>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2"/>
      <c r="L698" s="152"/>
      <c r="M698" s="152"/>
      <c r="N698" s="152"/>
      <c r="O698" s="152"/>
      <c r="P698" s="210"/>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2"/>
      <c r="L699" s="152"/>
      <c r="M699" s="152"/>
      <c r="N699" s="152"/>
      <c r="O699" s="152"/>
      <c r="P699" s="210"/>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2"/>
      <c r="L700" s="152"/>
      <c r="M700" s="152"/>
      <c r="N700" s="152"/>
      <c r="O700" s="152"/>
      <c r="P700" s="210"/>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2"/>
      <c r="L701" s="152"/>
      <c r="M701" s="152"/>
      <c r="N701" s="152"/>
      <c r="O701" s="152"/>
      <c r="P701" s="210"/>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2"/>
      <c r="L702" s="152"/>
      <c r="M702" s="152"/>
      <c r="N702" s="152"/>
      <c r="O702" s="152"/>
      <c r="P702" s="210"/>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2"/>
      <c r="L703" s="152"/>
      <c r="M703" s="152"/>
      <c r="N703" s="152"/>
      <c r="O703" s="152"/>
      <c r="P703" s="210"/>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2"/>
      <c r="L704" s="152"/>
      <c r="M704" s="152"/>
      <c r="N704" s="152"/>
      <c r="O704" s="152"/>
      <c r="P704" s="210"/>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2"/>
      <c r="L705" s="152"/>
      <c r="M705" s="152"/>
      <c r="N705" s="152"/>
      <c r="O705" s="152"/>
      <c r="P705" s="210"/>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2"/>
      <c r="L706" s="152"/>
      <c r="M706" s="152"/>
      <c r="N706" s="152"/>
      <c r="O706" s="152"/>
      <c r="P706" s="210"/>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2"/>
      <c r="L707" s="152"/>
      <c r="M707" s="152"/>
      <c r="N707" s="152"/>
      <c r="O707" s="152"/>
      <c r="P707" s="210"/>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2"/>
      <c r="L708" s="152"/>
      <c r="M708" s="152"/>
      <c r="N708" s="152"/>
      <c r="O708" s="152"/>
      <c r="P708" s="210"/>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2"/>
      <c r="L709" s="152"/>
      <c r="M709" s="152"/>
      <c r="N709" s="152"/>
      <c r="O709" s="152"/>
      <c r="P709" s="210"/>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2"/>
      <c r="L710" s="152"/>
      <c r="M710" s="152"/>
      <c r="N710" s="152"/>
      <c r="O710" s="152"/>
      <c r="P710" s="210"/>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2"/>
      <c r="L711" s="152"/>
      <c r="M711" s="152"/>
      <c r="N711" s="152"/>
      <c r="O711" s="152"/>
      <c r="P711" s="210"/>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2"/>
      <c r="L712" s="152"/>
      <c r="M712" s="152"/>
      <c r="N712" s="152"/>
      <c r="O712" s="152"/>
      <c r="P712" s="210"/>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2"/>
      <c r="L713" s="152"/>
      <c r="M713" s="152"/>
      <c r="N713" s="152"/>
      <c r="O713" s="152"/>
      <c r="P713" s="210"/>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2"/>
      <c r="L714" s="152"/>
      <c r="M714" s="152"/>
      <c r="N714" s="152"/>
      <c r="O714" s="152"/>
      <c r="P714" s="210"/>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2"/>
      <c r="L715" s="152"/>
      <c r="M715" s="152"/>
      <c r="N715" s="152"/>
      <c r="O715" s="152"/>
      <c r="P715" s="210"/>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2"/>
      <c r="L716" s="152"/>
      <c r="M716" s="152"/>
      <c r="N716" s="152"/>
      <c r="O716" s="152"/>
      <c r="P716" s="210"/>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2"/>
      <c r="L717" s="152"/>
      <c r="M717" s="152"/>
      <c r="N717" s="152"/>
      <c r="O717" s="152"/>
      <c r="P717" s="210"/>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2"/>
      <c r="L718" s="152"/>
      <c r="M718" s="152"/>
      <c r="N718" s="152"/>
      <c r="O718" s="152"/>
      <c r="P718" s="210"/>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2"/>
      <c r="L719" s="152"/>
      <c r="M719" s="152"/>
      <c r="N719" s="152"/>
      <c r="O719" s="152"/>
      <c r="P719" s="210"/>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2"/>
      <c r="L720" s="152"/>
      <c r="M720" s="152"/>
      <c r="N720" s="152"/>
      <c r="O720" s="152"/>
      <c r="P720" s="210"/>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2"/>
      <c r="L721" s="152"/>
      <c r="M721" s="152"/>
      <c r="N721" s="152"/>
      <c r="O721" s="152"/>
      <c r="P721" s="210"/>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2"/>
      <c r="L722" s="152"/>
      <c r="M722" s="152"/>
      <c r="N722" s="152"/>
      <c r="O722" s="152"/>
      <c r="P722" s="210"/>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2"/>
      <c r="L723" s="152"/>
      <c r="M723" s="152"/>
      <c r="N723" s="152"/>
      <c r="O723" s="152"/>
      <c r="P723" s="210"/>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2"/>
      <c r="L724" s="152"/>
      <c r="M724" s="152"/>
      <c r="N724" s="152"/>
      <c r="O724" s="152"/>
      <c r="P724" s="210"/>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2"/>
      <c r="L725" s="152"/>
      <c r="M725" s="152"/>
      <c r="N725" s="152"/>
      <c r="O725" s="152"/>
      <c r="P725" s="210"/>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2"/>
      <c r="L726" s="152"/>
      <c r="M726" s="152"/>
      <c r="N726" s="152"/>
      <c r="O726" s="152"/>
      <c r="P726" s="210"/>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2"/>
      <c r="L727" s="152"/>
      <c r="M727" s="152"/>
      <c r="N727" s="152"/>
      <c r="O727" s="152"/>
      <c r="P727" s="210"/>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2"/>
      <c r="L728" s="152"/>
      <c r="M728" s="152"/>
      <c r="N728" s="152"/>
      <c r="O728" s="152"/>
      <c r="P728" s="210"/>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2"/>
      <c r="L729" s="152"/>
      <c r="M729" s="152"/>
      <c r="N729" s="152"/>
      <c r="O729" s="152"/>
      <c r="P729" s="210"/>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2"/>
      <c r="L730" s="152"/>
      <c r="M730" s="152"/>
      <c r="N730" s="152"/>
      <c r="O730" s="152"/>
      <c r="P730" s="210"/>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2"/>
      <c r="L731" s="152"/>
      <c r="M731" s="152"/>
      <c r="N731" s="152"/>
      <c r="O731" s="152"/>
      <c r="P731" s="210"/>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2"/>
      <c r="L732" s="152"/>
      <c r="M732" s="152"/>
      <c r="N732" s="152"/>
      <c r="O732" s="152"/>
      <c r="P732" s="210"/>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2"/>
      <c r="L733" s="152"/>
      <c r="M733" s="152"/>
      <c r="N733" s="152"/>
      <c r="O733" s="152"/>
      <c r="P733" s="210"/>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2"/>
      <c r="L734" s="152"/>
      <c r="M734" s="152"/>
      <c r="N734" s="152"/>
      <c r="O734" s="152"/>
      <c r="P734" s="210"/>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2"/>
      <c r="L735" s="152"/>
      <c r="M735" s="152"/>
      <c r="N735" s="152"/>
      <c r="O735" s="152"/>
      <c r="P735" s="210"/>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2"/>
      <c r="L736" s="152"/>
      <c r="M736" s="152"/>
      <c r="N736" s="152"/>
      <c r="O736" s="152"/>
      <c r="P736" s="210"/>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2"/>
      <c r="L737" s="152"/>
      <c r="M737" s="152"/>
      <c r="N737" s="152"/>
      <c r="O737" s="152"/>
      <c r="P737" s="210"/>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2"/>
      <c r="L738" s="152"/>
      <c r="M738" s="152"/>
      <c r="N738" s="152"/>
      <c r="O738" s="152"/>
      <c r="P738" s="210"/>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2"/>
      <c r="L739" s="152"/>
      <c r="M739" s="152"/>
      <c r="N739" s="152"/>
      <c r="O739" s="152"/>
      <c r="P739" s="210"/>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2"/>
      <c r="L740" s="152"/>
      <c r="M740" s="152"/>
      <c r="N740" s="152"/>
      <c r="O740" s="152"/>
      <c r="P740" s="210"/>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2"/>
      <c r="L741" s="152"/>
      <c r="M741" s="152"/>
      <c r="N741" s="152"/>
      <c r="O741" s="152"/>
      <c r="P741" s="210"/>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2"/>
      <c r="L742" s="152"/>
      <c r="M742" s="152"/>
      <c r="N742" s="152"/>
      <c r="O742" s="152"/>
      <c r="P742" s="210"/>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2"/>
      <c r="L743" s="152"/>
      <c r="M743" s="152"/>
      <c r="N743" s="152"/>
      <c r="O743" s="152"/>
      <c r="P743" s="210"/>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2"/>
      <c r="L744" s="152"/>
      <c r="M744" s="152"/>
      <c r="N744" s="152"/>
      <c r="O744" s="152"/>
      <c r="P744" s="210"/>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2"/>
      <c r="L745" s="152"/>
      <c r="M745" s="152"/>
      <c r="N745" s="152"/>
      <c r="O745" s="152"/>
      <c r="P745" s="210"/>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2"/>
      <c r="L746" s="152"/>
      <c r="M746" s="152"/>
      <c r="N746" s="152"/>
      <c r="O746" s="152"/>
      <c r="P746" s="210"/>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2"/>
      <c r="L747" s="152"/>
      <c r="M747" s="152"/>
      <c r="N747" s="152"/>
      <c r="O747" s="152"/>
      <c r="P747" s="210"/>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2"/>
      <c r="L748" s="152"/>
      <c r="M748" s="152"/>
      <c r="N748" s="152"/>
      <c r="O748" s="152"/>
      <c r="P748" s="210"/>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2"/>
      <c r="L749" s="152"/>
      <c r="M749" s="152"/>
      <c r="N749" s="152"/>
      <c r="O749" s="152"/>
      <c r="P749" s="210"/>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2"/>
      <c r="L750" s="152"/>
      <c r="M750" s="152"/>
      <c r="N750" s="152"/>
      <c r="O750" s="152"/>
      <c r="P750" s="210"/>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2"/>
      <c r="L751" s="152"/>
      <c r="M751" s="152"/>
      <c r="N751" s="152"/>
      <c r="O751" s="152"/>
      <c r="P751" s="210"/>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2"/>
      <c r="L752" s="152"/>
      <c r="M752" s="152"/>
      <c r="N752" s="152"/>
      <c r="O752" s="152"/>
      <c r="P752" s="210"/>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2"/>
      <c r="L753" s="152"/>
      <c r="M753" s="152"/>
      <c r="N753" s="152"/>
      <c r="O753" s="152"/>
      <c r="P753" s="210"/>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2"/>
      <c r="L754" s="152"/>
      <c r="M754" s="152"/>
      <c r="N754" s="152"/>
      <c r="O754" s="152"/>
      <c r="P754" s="210"/>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2"/>
      <c r="L755" s="152"/>
      <c r="M755" s="152"/>
      <c r="N755" s="152"/>
      <c r="O755" s="152"/>
      <c r="P755" s="210"/>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2"/>
      <c r="L756" s="152"/>
      <c r="M756" s="152"/>
      <c r="N756" s="152"/>
      <c r="O756" s="152"/>
      <c r="P756" s="210"/>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2"/>
      <c r="L757" s="152"/>
      <c r="M757" s="152"/>
      <c r="N757" s="152"/>
      <c r="O757" s="152"/>
      <c r="P757" s="210"/>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2"/>
      <c r="L758" s="152"/>
      <c r="M758" s="152"/>
      <c r="N758" s="152"/>
      <c r="O758" s="152"/>
      <c r="P758" s="210"/>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2"/>
      <c r="L759" s="152"/>
      <c r="M759" s="152"/>
      <c r="N759" s="152"/>
      <c r="O759" s="152"/>
      <c r="P759" s="210"/>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2"/>
      <c r="L760" s="152"/>
      <c r="M760" s="152"/>
      <c r="N760" s="152"/>
      <c r="O760" s="152"/>
      <c r="P760" s="210"/>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2"/>
      <c r="L761" s="152"/>
      <c r="M761" s="152"/>
      <c r="N761" s="152"/>
      <c r="O761" s="152"/>
      <c r="P761" s="210"/>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2"/>
      <c r="L762" s="152"/>
      <c r="M762" s="152"/>
      <c r="N762" s="152"/>
      <c r="O762" s="152"/>
      <c r="P762" s="210"/>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2"/>
      <c r="L763" s="152"/>
      <c r="M763" s="152"/>
      <c r="N763" s="152"/>
      <c r="O763" s="152"/>
      <c r="P763" s="210"/>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2"/>
      <c r="L764" s="152"/>
      <c r="M764" s="152"/>
      <c r="N764" s="152"/>
      <c r="O764" s="152"/>
      <c r="P764" s="210"/>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2"/>
      <c r="L765" s="152"/>
      <c r="M765" s="152"/>
      <c r="N765" s="152"/>
      <c r="O765" s="152"/>
      <c r="P765" s="210"/>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2"/>
      <c r="L766" s="152"/>
      <c r="M766" s="152"/>
      <c r="N766" s="152"/>
      <c r="O766" s="152"/>
      <c r="P766" s="210"/>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2"/>
      <c r="L767" s="152"/>
      <c r="M767" s="152"/>
      <c r="N767" s="152"/>
      <c r="O767" s="152"/>
      <c r="P767" s="210"/>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2"/>
      <c r="L768" s="152"/>
      <c r="M768" s="152"/>
      <c r="N768" s="152"/>
      <c r="O768" s="152"/>
      <c r="P768" s="210"/>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2"/>
      <c r="L769" s="152"/>
      <c r="M769" s="152"/>
      <c r="N769" s="152"/>
      <c r="O769" s="152"/>
      <c r="P769" s="210"/>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2"/>
      <c r="L770" s="152"/>
      <c r="M770" s="152"/>
      <c r="N770" s="152"/>
      <c r="O770" s="152"/>
      <c r="P770" s="210"/>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2"/>
      <c r="L771" s="152"/>
      <c r="M771" s="152"/>
      <c r="N771" s="152"/>
      <c r="O771" s="152"/>
      <c r="P771" s="210"/>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2"/>
      <c r="L772" s="152"/>
      <c r="M772" s="152"/>
      <c r="N772" s="152"/>
      <c r="O772" s="152"/>
      <c r="P772" s="210"/>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2"/>
      <c r="L773" s="152"/>
      <c r="M773" s="152"/>
      <c r="N773" s="152"/>
      <c r="O773" s="152"/>
      <c r="P773" s="210"/>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2"/>
      <c r="L774" s="152"/>
      <c r="M774" s="152"/>
      <c r="N774" s="152"/>
      <c r="O774" s="152"/>
      <c r="P774" s="210"/>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2"/>
      <c r="L775" s="152"/>
      <c r="M775" s="152"/>
      <c r="N775" s="152"/>
      <c r="O775" s="152"/>
      <c r="P775" s="210"/>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2"/>
      <c r="L776" s="152"/>
      <c r="M776" s="152"/>
      <c r="N776" s="152"/>
      <c r="O776" s="152"/>
      <c r="P776" s="210"/>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2"/>
      <c r="L777" s="152"/>
      <c r="M777" s="152"/>
      <c r="N777" s="152"/>
      <c r="O777" s="152"/>
      <c r="P777" s="210"/>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2"/>
      <c r="L778" s="152"/>
      <c r="M778" s="152"/>
      <c r="N778" s="152"/>
      <c r="O778" s="152"/>
      <c r="P778" s="210"/>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2"/>
      <c r="L779" s="152"/>
      <c r="M779" s="152"/>
      <c r="N779" s="152"/>
      <c r="O779" s="152"/>
      <c r="P779" s="210"/>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2"/>
      <c r="L780" s="152"/>
      <c r="M780" s="152"/>
      <c r="N780" s="152"/>
      <c r="O780" s="152"/>
      <c r="P780" s="210"/>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2"/>
      <c r="L781" s="152"/>
      <c r="M781" s="152"/>
      <c r="N781" s="152"/>
      <c r="O781" s="152"/>
      <c r="P781" s="210"/>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2"/>
      <c r="L782" s="152"/>
      <c r="M782" s="152"/>
      <c r="N782" s="152"/>
      <c r="O782" s="152"/>
      <c r="P782" s="210"/>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2"/>
      <c r="L783" s="152"/>
      <c r="M783" s="152"/>
      <c r="N783" s="152"/>
      <c r="O783" s="152"/>
      <c r="P783" s="210"/>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2"/>
      <c r="L784" s="152"/>
      <c r="M784" s="152"/>
      <c r="N784" s="152"/>
      <c r="O784" s="152"/>
      <c r="P784" s="210"/>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2"/>
      <c r="L785" s="152"/>
      <c r="M785" s="152"/>
      <c r="N785" s="152"/>
      <c r="O785" s="152"/>
      <c r="P785" s="210"/>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2"/>
      <c r="L786" s="152"/>
      <c r="M786" s="152"/>
      <c r="N786" s="152"/>
      <c r="O786" s="152"/>
      <c r="P786" s="210"/>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2"/>
      <c r="L787" s="152"/>
      <c r="M787" s="152"/>
      <c r="N787" s="152"/>
      <c r="O787" s="152"/>
      <c r="P787" s="210"/>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2"/>
      <c r="L788" s="152"/>
      <c r="M788" s="152"/>
      <c r="N788" s="152"/>
      <c r="O788" s="152"/>
      <c r="P788" s="210"/>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2"/>
      <c r="L789" s="152"/>
      <c r="M789" s="152"/>
      <c r="N789" s="152"/>
      <c r="O789" s="152"/>
      <c r="P789" s="210"/>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2"/>
      <c r="L790" s="152"/>
      <c r="M790" s="152"/>
      <c r="N790" s="152"/>
      <c r="O790" s="152"/>
      <c r="P790" s="210"/>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2"/>
      <c r="L791" s="152"/>
      <c r="M791" s="152"/>
      <c r="N791" s="152"/>
      <c r="O791" s="152"/>
      <c r="P791" s="210"/>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2"/>
      <c r="L792" s="152"/>
      <c r="M792" s="152"/>
      <c r="N792" s="152"/>
      <c r="O792" s="152"/>
      <c r="P792" s="210"/>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2"/>
      <c r="L793" s="152"/>
      <c r="M793" s="152"/>
      <c r="N793" s="152"/>
      <c r="O793" s="152"/>
      <c r="P793" s="210"/>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2"/>
      <c r="L794" s="152"/>
      <c r="M794" s="152"/>
      <c r="N794" s="152"/>
      <c r="O794" s="152"/>
      <c r="P794" s="210"/>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2"/>
      <c r="L795" s="152"/>
      <c r="M795" s="152"/>
      <c r="N795" s="152"/>
      <c r="O795" s="152"/>
      <c r="P795" s="210"/>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2"/>
      <c r="L796" s="152"/>
      <c r="M796" s="152"/>
      <c r="N796" s="152"/>
      <c r="O796" s="152"/>
      <c r="P796" s="210"/>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2"/>
      <c r="L797" s="152"/>
      <c r="M797" s="152"/>
      <c r="N797" s="152"/>
      <c r="O797" s="152"/>
      <c r="P797" s="210"/>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2"/>
      <c r="L798" s="152"/>
      <c r="M798" s="152"/>
      <c r="N798" s="152"/>
      <c r="O798" s="152"/>
      <c r="P798" s="210"/>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2"/>
      <c r="L799" s="152"/>
      <c r="M799" s="152"/>
      <c r="N799" s="152"/>
      <c r="O799" s="152"/>
      <c r="P799" s="210"/>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2"/>
      <c r="L800" s="152"/>
      <c r="M800" s="152"/>
      <c r="N800" s="152"/>
      <c r="O800" s="152"/>
      <c r="P800" s="210"/>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2"/>
      <c r="L801" s="152"/>
      <c r="M801" s="152"/>
      <c r="N801" s="152"/>
      <c r="O801" s="152"/>
      <c r="P801" s="210"/>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2"/>
      <c r="L802" s="152"/>
      <c r="M802" s="152"/>
      <c r="N802" s="152"/>
      <c r="O802" s="152"/>
      <c r="P802" s="210"/>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2"/>
      <c r="L803" s="152"/>
      <c r="M803" s="152"/>
      <c r="N803" s="152"/>
      <c r="O803" s="152"/>
      <c r="P803" s="210"/>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2"/>
      <c r="L804" s="152"/>
      <c r="M804" s="152"/>
      <c r="N804" s="152"/>
      <c r="O804" s="152"/>
      <c r="P804" s="210"/>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2"/>
      <c r="L805" s="152"/>
      <c r="M805" s="152"/>
      <c r="N805" s="152"/>
      <c r="O805" s="152"/>
      <c r="P805" s="210"/>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2"/>
      <c r="L806" s="152"/>
      <c r="M806" s="152"/>
      <c r="N806" s="152"/>
      <c r="O806" s="152"/>
      <c r="P806" s="210"/>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2"/>
      <c r="L807" s="152"/>
      <c r="M807" s="152"/>
      <c r="N807" s="152"/>
      <c r="O807" s="152"/>
      <c r="P807" s="210"/>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2"/>
      <c r="L808" s="152"/>
      <c r="M808" s="152"/>
      <c r="N808" s="152"/>
      <c r="O808" s="152"/>
      <c r="P808" s="210"/>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2"/>
      <c r="L809" s="152"/>
      <c r="M809" s="152"/>
      <c r="N809" s="152"/>
      <c r="O809" s="152"/>
      <c r="P809" s="210"/>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2"/>
      <c r="L810" s="152"/>
      <c r="M810" s="152"/>
      <c r="N810" s="152"/>
      <c r="O810" s="152"/>
      <c r="P810" s="210"/>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2"/>
      <c r="L811" s="152"/>
      <c r="M811" s="152"/>
      <c r="N811" s="152"/>
      <c r="O811" s="152"/>
      <c r="P811" s="210"/>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2"/>
      <c r="L812" s="152"/>
      <c r="M812" s="152"/>
      <c r="N812" s="152"/>
      <c r="O812" s="152"/>
      <c r="P812" s="210"/>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2"/>
      <c r="L813" s="152"/>
      <c r="M813" s="152"/>
      <c r="N813" s="152"/>
      <c r="O813" s="152"/>
      <c r="P813" s="210"/>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2"/>
      <c r="L814" s="152"/>
      <c r="M814" s="152"/>
      <c r="N814" s="152"/>
      <c r="O814" s="152"/>
      <c r="P814" s="210"/>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2"/>
      <c r="L815" s="152"/>
      <c r="M815" s="152"/>
      <c r="N815" s="152"/>
      <c r="O815" s="152"/>
      <c r="P815" s="210"/>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2"/>
      <c r="L816" s="152"/>
      <c r="M816" s="152"/>
      <c r="N816" s="152"/>
      <c r="O816" s="152"/>
      <c r="P816" s="210"/>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2"/>
      <c r="L817" s="152"/>
      <c r="M817" s="152"/>
      <c r="N817" s="152"/>
      <c r="O817" s="152"/>
      <c r="P817" s="210"/>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2"/>
      <c r="L818" s="152"/>
      <c r="M818" s="152"/>
      <c r="N818" s="152"/>
      <c r="O818" s="152"/>
      <c r="P818" s="210"/>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2"/>
      <c r="L819" s="152"/>
      <c r="M819" s="152"/>
      <c r="N819" s="152"/>
      <c r="O819" s="152"/>
      <c r="P819" s="210"/>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2"/>
      <c r="L820" s="152"/>
      <c r="M820" s="152"/>
      <c r="N820" s="152"/>
      <c r="O820" s="152"/>
      <c r="P820" s="210"/>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2"/>
      <c r="L821" s="152"/>
      <c r="M821" s="152"/>
      <c r="N821" s="152"/>
      <c r="O821" s="152"/>
      <c r="P821" s="210"/>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2"/>
      <c r="L822" s="152"/>
      <c r="M822" s="152"/>
      <c r="N822" s="152"/>
      <c r="O822" s="152"/>
      <c r="P822" s="210"/>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2"/>
      <c r="L823" s="152"/>
      <c r="M823" s="152"/>
      <c r="N823" s="152"/>
      <c r="O823" s="152"/>
      <c r="P823" s="210"/>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2"/>
      <c r="L824" s="152"/>
      <c r="M824" s="152"/>
      <c r="N824" s="152"/>
      <c r="O824" s="152"/>
      <c r="P824" s="210"/>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2"/>
      <c r="L825" s="152"/>
      <c r="M825" s="152"/>
      <c r="N825" s="152"/>
      <c r="O825" s="152"/>
      <c r="P825" s="210"/>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2"/>
      <c r="L826" s="152"/>
      <c r="M826" s="152"/>
      <c r="N826" s="152"/>
      <c r="O826" s="152"/>
      <c r="P826" s="210"/>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2"/>
      <c r="L827" s="152"/>
      <c r="M827" s="152"/>
      <c r="N827" s="152"/>
      <c r="O827" s="152"/>
      <c r="P827" s="210"/>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2"/>
      <c r="L828" s="152"/>
      <c r="M828" s="152"/>
      <c r="N828" s="152"/>
      <c r="O828" s="152"/>
      <c r="P828" s="210"/>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2"/>
      <c r="L829" s="152"/>
      <c r="M829" s="152"/>
      <c r="N829" s="152"/>
      <c r="O829" s="152"/>
      <c r="P829" s="210"/>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2"/>
      <c r="L830" s="152"/>
      <c r="M830" s="152"/>
      <c r="N830" s="152"/>
      <c r="O830" s="152"/>
      <c r="P830" s="210"/>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2"/>
      <c r="L831" s="152"/>
      <c r="M831" s="152"/>
      <c r="N831" s="152"/>
      <c r="O831" s="152"/>
      <c r="P831" s="210"/>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2"/>
      <c r="L832" s="152"/>
      <c r="M832" s="152"/>
      <c r="N832" s="152"/>
      <c r="O832" s="152"/>
      <c r="P832" s="210"/>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2"/>
      <c r="L833" s="152"/>
      <c r="M833" s="152"/>
      <c r="N833" s="152"/>
      <c r="O833" s="152"/>
      <c r="P833" s="210"/>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2"/>
      <c r="L834" s="152"/>
      <c r="M834" s="152"/>
      <c r="N834" s="152"/>
      <c r="O834" s="152"/>
      <c r="P834" s="210"/>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2"/>
      <c r="L835" s="152"/>
      <c r="M835" s="152"/>
      <c r="N835" s="152"/>
      <c r="O835" s="152"/>
      <c r="P835" s="210"/>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2"/>
      <c r="L836" s="152"/>
      <c r="M836" s="152"/>
      <c r="N836" s="152"/>
      <c r="O836" s="152"/>
      <c r="P836" s="210"/>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2"/>
      <c r="L837" s="152"/>
      <c r="M837" s="152"/>
      <c r="N837" s="152"/>
      <c r="O837" s="152"/>
      <c r="P837" s="210"/>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2"/>
      <c r="L838" s="152"/>
      <c r="M838" s="152"/>
      <c r="N838" s="152"/>
      <c r="O838" s="152"/>
      <c r="P838" s="210"/>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2"/>
      <c r="L839" s="152"/>
      <c r="M839" s="152"/>
      <c r="N839" s="152"/>
      <c r="O839" s="152"/>
      <c r="P839" s="210"/>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2"/>
      <c r="L840" s="152"/>
      <c r="M840" s="152"/>
      <c r="N840" s="152"/>
      <c r="O840" s="152"/>
      <c r="P840" s="210"/>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2"/>
      <c r="L841" s="152"/>
      <c r="M841" s="152"/>
      <c r="N841" s="152"/>
      <c r="O841" s="152"/>
      <c r="P841" s="210"/>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2"/>
      <c r="L842" s="152"/>
      <c r="M842" s="152"/>
      <c r="N842" s="152"/>
      <c r="O842" s="152"/>
      <c r="P842" s="210"/>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2"/>
      <c r="L843" s="152"/>
      <c r="M843" s="152"/>
      <c r="N843" s="152"/>
      <c r="O843" s="152"/>
      <c r="P843" s="210"/>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2"/>
      <c r="L844" s="152"/>
      <c r="M844" s="152"/>
      <c r="N844" s="152"/>
      <c r="O844" s="152"/>
      <c r="P844" s="210"/>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2"/>
      <c r="L845" s="152"/>
      <c r="M845" s="152"/>
      <c r="N845" s="152"/>
      <c r="O845" s="152"/>
      <c r="P845" s="210"/>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2"/>
      <c r="L846" s="152"/>
      <c r="M846" s="152"/>
      <c r="N846" s="152"/>
      <c r="O846" s="152"/>
      <c r="P846" s="210"/>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2"/>
      <c r="L847" s="152"/>
      <c r="M847" s="152"/>
      <c r="N847" s="152"/>
      <c r="O847" s="152"/>
      <c r="P847" s="210"/>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2"/>
      <c r="L848" s="152"/>
      <c r="M848" s="152"/>
      <c r="N848" s="152"/>
      <c r="O848" s="152"/>
      <c r="P848" s="210"/>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2"/>
      <c r="L849" s="152"/>
      <c r="M849" s="152"/>
      <c r="N849" s="152"/>
      <c r="O849" s="152"/>
      <c r="P849" s="210"/>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2"/>
      <c r="L850" s="152"/>
      <c r="M850" s="152"/>
      <c r="N850" s="152"/>
      <c r="O850" s="152"/>
      <c r="P850" s="210"/>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2"/>
      <c r="L851" s="152"/>
      <c r="M851" s="152"/>
      <c r="N851" s="152"/>
      <c r="O851" s="152"/>
      <c r="P851" s="210"/>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2"/>
      <c r="L852" s="152"/>
      <c r="M852" s="152"/>
      <c r="N852" s="152"/>
      <c r="O852" s="152"/>
      <c r="P852" s="210"/>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2"/>
      <c r="L853" s="152"/>
      <c r="M853" s="152"/>
      <c r="N853" s="152"/>
      <c r="O853" s="152"/>
      <c r="P853" s="210"/>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2"/>
      <c r="L854" s="152"/>
      <c r="M854" s="152"/>
      <c r="N854" s="152"/>
      <c r="O854" s="152"/>
      <c r="P854" s="210"/>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2"/>
      <c r="L855" s="152"/>
      <c r="M855" s="152"/>
      <c r="N855" s="152"/>
      <c r="O855" s="152"/>
      <c r="P855" s="210"/>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2"/>
      <c r="L856" s="152"/>
      <c r="M856" s="152"/>
      <c r="N856" s="152"/>
      <c r="O856" s="152"/>
      <c r="P856" s="210"/>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2"/>
      <c r="L857" s="152"/>
      <c r="M857" s="152"/>
      <c r="N857" s="152"/>
      <c r="O857" s="152"/>
      <c r="P857" s="210"/>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2"/>
      <c r="L858" s="152"/>
      <c r="M858" s="152"/>
      <c r="N858" s="152"/>
      <c r="O858" s="152"/>
      <c r="P858" s="210"/>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2"/>
      <c r="L859" s="152"/>
      <c r="M859" s="152"/>
      <c r="N859" s="152"/>
      <c r="O859" s="152"/>
      <c r="P859" s="210"/>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2"/>
      <c r="L860" s="152"/>
      <c r="M860" s="152"/>
      <c r="N860" s="152"/>
      <c r="O860" s="152"/>
      <c r="P860" s="210"/>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2"/>
      <c r="L861" s="152"/>
      <c r="M861" s="152"/>
      <c r="N861" s="152"/>
      <c r="O861" s="152"/>
      <c r="P861" s="210"/>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2"/>
      <c r="L862" s="152"/>
      <c r="M862" s="152"/>
      <c r="N862" s="152"/>
      <c r="O862" s="152"/>
      <c r="P862" s="210"/>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2"/>
      <c r="L863" s="152"/>
      <c r="M863" s="152"/>
      <c r="N863" s="152"/>
      <c r="O863" s="152"/>
      <c r="P863" s="210"/>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2"/>
      <c r="L864" s="152"/>
      <c r="M864" s="152"/>
      <c r="N864" s="152"/>
      <c r="O864" s="152"/>
      <c r="P864" s="210"/>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2"/>
      <c r="L865" s="152"/>
      <c r="M865" s="152"/>
      <c r="N865" s="152"/>
      <c r="O865" s="152"/>
      <c r="P865" s="210"/>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2"/>
      <c r="L866" s="152"/>
      <c r="M866" s="152"/>
      <c r="N866" s="152"/>
      <c r="O866" s="152"/>
      <c r="P866" s="210"/>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2"/>
      <c r="L867" s="152"/>
      <c r="M867" s="152"/>
      <c r="N867" s="152"/>
      <c r="O867" s="152"/>
      <c r="P867" s="210"/>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2"/>
      <c r="L868" s="152"/>
      <c r="M868" s="152"/>
      <c r="N868" s="152"/>
      <c r="O868" s="152"/>
      <c r="P868" s="210"/>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2"/>
      <c r="L869" s="152"/>
      <c r="M869" s="152"/>
      <c r="N869" s="152"/>
      <c r="O869" s="152"/>
      <c r="P869" s="210"/>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2"/>
      <c r="L870" s="152"/>
      <c r="M870" s="152"/>
      <c r="N870" s="152"/>
      <c r="O870" s="152"/>
      <c r="P870" s="210"/>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2"/>
      <c r="L871" s="152"/>
      <c r="M871" s="152"/>
      <c r="N871" s="152"/>
      <c r="O871" s="152"/>
      <c r="P871" s="210"/>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2"/>
      <c r="L872" s="152"/>
      <c r="M872" s="152"/>
      <c r="N872" s="152"/>
      <c r="O872" s="152"/>
      <c r="P872" s="210"/>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2"/>
      <c r="L873" s="152"/>
      <c r="M873" s="152"/>
      <c r="N873" s="152"/>
      <c r="O873" s="152"/>
      <c r="P873" s="210"/>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2"/>
      <c r="L874" s="152"/>
      <c r="M874" s="152"/>
      <c r="N874" s="152"/>
      <c r="O874" s="152"/>
      <c r="P874" s="210"/>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2"/>
      <c r="L875" s="152"/>
      <c r="M875" s="152"/>
      <c r="N875" s="152"/>
      <c r="O875" s="152"/>
      <c r="P875" s="210"/>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2"/>
      <c r="L876" s="152"/>
      <c r="M876" s="152"/>
      <c r="N876" s="152"/>
      <c r="O876" s="152"/>
      <c r="P876" s="210"/>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2"/>
      <c r="L877" s="152"/>
      <c r="M877" s="152"/>
      <c r="N877" s="152"/>
      <c r="O877" s="152"/>
      <c r="P877" s="210"/>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2"/>
      <c r="L878" s="152"/>
      <c r="M878" s="152"/>
      <c r="N878" s="152"/>
      <c r="O878" s="152"/>
      <c r="P878" s="210"/>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2"/>
      <c r="L879" s="152"/>
      <c r="M879" s="152"/>
      <c r="N879" s="152"/>
      <c r="O879" s="152"/>
      <c r="P879" s="210"/>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2"/>
      <c r="L880" s="152"/>
      <c r="M880" s="152"/>
      <c r="N880" s="152"/>
      <c r="O880" s="152"/>
      <c r="P880" s="210"/>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2"/>
      <c r="L881" s="152"/>
      <c r="M881" s="152"/>
      <c r="N881" s="152"/>
      <c r="O881" s="152"/>
      <c r="P881" s="210"/>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2"/>
      <c r="L882" s="152"/>
      <c r="M882" s="152"/>
      <c r="N882" s="152"/>
      <c r="O882" s="152"/>
      <c r="P882" s="210"/>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2"/>
      <c r="L883" s="152"/>
      <c r="M883" s="152"/>
      <c r="N883" s="152"/>
      <c r="O883" s="152"/>
      <c r="P883" s="210"/>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2"/>
      <c r="L884" s="152"/>
      <c r="M884" s="152"/>
      <c r="N884" s="152"/>
      <c r="O884" s="152"/>
      <c r="P884" s="210"/>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2"/>
      <c r="L885" s="152"/>
      <c r="M885" s="152"/>
      <c r="N885" s="152"/>
      <c r="O885" s="152"/>
      <c r="P885" s="210"/>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2"/>
      <c r="L886" s="152"/>
      <c r="M886" s="152"/>
      <c r="N886" s="152"/>
      <c r="O886" s="152"/>
      <c r="P886" s="210"/>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2"/>
      <c r="L887" s="152"/>
      <c r="M887" s="152"/>
      <c r="N887" s="152"/>
      <c r="O887" s="152"/>
      <c r="P887" s="210"/>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2"/>
      <c r="L888" s="152"/>
      <c r="M888" s="152"/>
      <c r="N888" s="152"/>
      <c r="O888" s="152"/>
      <c r="P888" s="210"/>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2"/>
      <c r="L889" s="152"/>
      <c r="M889" s="152"/>
      <c r="N889" s="152"/>
      <c r="O889" s="152"/>
      <c r="P889" s="210"/>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2"/>
      <c r="L890" s="152"/>
      <c r="M890" s="152"/>
      <c r="N890" s="152"/>
      <c r="O890" s="152"/>
      <c r="P890" s="210"/>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2"/>
      <c r="L891" s="152"/>
      <c r="M891" s="152"/>
      <c r="N891" s="152"/>
      <c r="O891" s="152"/>
      <c r="P891" s="210"/>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2"/>
      <c r="L892" s="152"/>
      <c r="M892" s="152"/>
      <c r="N892" s="152"/>
      <c r="O892" s="152"/>
      <c r="P892" s="210"/>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2"/>
      <c r="L893" s="152"/>
      <c r="M893" s="152"/>
      <c r="N893" s="152"/>
      <c r="O893" s="152"/>
      <c r="P893" s="210"/>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2"/>
      <c r="L894" s="152"/>
      <c r="M894" s="152"/>
      <c r="N894" s="152"/>
      <c r="O894" s="152"/>
      <c r="P894" s="210"/>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2"/>
      <c r="L895" s="152"/>
      <c r="M895" s="152"/>
      <c r="N895" s="152"/>
      <c r="O895" s="152"/>
      <c r="P895" s="210"/>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2"/>
      <c r="L896" s="152"/>
      <c r="M896" s="152"/>
      <c r="N896" s="152"/>
      <c r="O896" s="152"/>
      <c r="P896" s="210"/>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2"/>
      <c r="L897" s="152"/>
      <c r="M897" s="152"/>
      <c r="N897" s="152"/>
      <c r="O897" s="152"/>
      <c r="P897" s="210"/>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2"/>
      <c r="L898" s="152"/>
      <c r="M898" s="152"/>
      <c r="N898" s="152"/>
      <c r="O898" s="152"/>
      <c r="P898" s="210"/>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2"/>
      <c r="L899" s="152"/>
      <c r="M899" s="152"/>
      <c r="N899" s="152"/>
      <c r="O899" s="152"/>
      <c r="P899" s="210"/>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2"/>
      <c r="L900" s="152"/>
      <c r="M900" s="152"/>
      <c r="N900" s="152"/>
      <c r="O900" s="152"/>
      <c r="P900" s="210"/>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2"/>
      <c r="L901" s="152"/>
      <c r="M901" s="152"/>
      <c r="N901" s="152"/>
      <c r="O901" s="152"/>
      <c r="P901" s="210"/>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2"/>
      <c r="L902" s="152"/>
      <c r="M902" s="152"/>
      <c r="N902" s="152"/>
      <c r="O902" s="152"/>
      <c r="P902" s="210"/>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2"/>
      <c r="L903" s="152"/>
      <c r="M903" s="152"/>
      <c r="N903" s="152"/>
      <c r="O903" s="152"/>
      <c r="P903" s="210"/>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2"/>
      <c r="L904" s="152"/>
      <c r="M904" s="152"/>
      <c r="N904" s="152"/>
      <c r="O904" s="152"/>
      <c r="P904" s="210"/>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2"/>
      <c r="L905" s="152"/>
      <c r="M905" s="152"/>
      <c r="N905" s="152"/>
      <c r="O905" s="152"/>
      <c r="P905" s="210"/>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2"/>
      <c r="L906" s="152"/>
      <c r="M906" s="152"/>
      <c r="N906" s="152"/>
      <c r="O906" s="152"/>
      <c r="P906" s="210"/>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2"/>
      <c r="L907" s="152"/>
      <c r="M907" s="152"/>
      <c r="N907" s="152"/>
      <c r="O907" s="152"/>
      <c r="P907" s="210"/>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2"/>
      <c r="L908" s="152"/>
      <c r="M908" s="152"/>
      <c r="N908" s="152"/>
      <c r="O908" s="152"/>
      <c r="P908" s="210"/>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2"/>
      <c r="L909" s="152"/>
      <c r="M909" s="152"/>
      <c r="N909" s="152"/>
      <c r="O909" s="152"/>
      <c r="P909" s="210"/>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2"/>
      <c r="L910" s="152"/>
      <c r="M910" s="152"/>
      <c r="N910" s="152"/>
      <c r="O910" s="152"/>
      <c r="P910" s="210"/>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2"/>
      <c r="L911" s="152"/>
      <c r="M911" s="152"/>
      <c r="N911" s="152"/>
      <c r="O911" s="152"/>
      <c r="P911" s="210"/>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2"/>
      <c r="L912" s="152"/>
      <c r="M912" s="152"/>
      <c r="N912" s="152"/>
      <c r="O912" s="152"/>
      <c r="P912" s="210"/>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2"/>
      <c r="L913" s="152"/>
      <c r="M913" s="152"/>
      <c r="N913" s="152"/>
      <c r="O913" s="152"/>
      <c r="P913" s="210"/>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2"/>
      <c r="L914" s="152"/>
      <c r="M914" s="152"/>
      <c r="N914" s="152"/>
      <c r="O914" s="152"/>
      <c r="P914" s="210"/>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2"/>
      <c r="L915" s="152"/>
      <c r="M915" s="152"/>
      <c r="N915" s="152"/>
      <c r="O915" s="152"/>
      <c r="P915" s="210"/>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2"/>
      <c r="L916" s="152"/>
      <c r="M916" s="152"/>
      <c r="N916" s="152"/>
      <c r="O916" s="152"/>
      <c r="P916" s="210"/>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2"/>
      <c r="L917" s="152"/>
      <c r="M917" s="152"/>
      <c r="N917" s="152"/>
      <c r="O917" s="152"/>
      <c r="P917" s="210"/>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2"/>
      <c r="L918" s="152"/>
      <c r="M918" s="152"/>
      <c r="N918" s="152"/>
      <c r="O918" s="152"/>
      <c r="P918" s="210"/>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2"/>
      <c r="L919" s="152"/>
      <c r="M919" s="152"/>
      <c r="N919" s="152"/>
      <c r="O919" s="152"/>
      <c r="P919" s="210"/>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2"/>
      <c r="L920" s="152"/>
      <c r="M920" s="152"/>
      <c r="N920" s="152"/>
      <c r="O920" s="152"/>
      <c r="P920" s="210"/>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2"/>
      <c r="L921" s="152"/>
      <c r="M921" s="152"/>
      <c r="N921" s="152"/>
      <c r="O921" s="152"/>
      <c r="P921" s="210"/>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2"/>
      <c r="L922" s="152"/>
      <c r="M922" s="152"/>
      <c r="N922" s="152"/>
      <c r="O922" s="152"/>
      <c r="P922" s="210"/>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2"/>
      <c r="L923" s="152"/>
      <c r="M923" s="152"/>
      <c r="N923" s="152"/>
      <c r="O923" s="152"/>
      <c r="P923" s="210"/>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2"/>
      <c r="L924" s="152"/>
      <c r="M924" s="152"/>
      <c r="N924" s="152"/>
      <c r="O924" s="152"/>
      <c r="P924" s="210"/>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2"/>
      <c r="L925" s="152"/>
      <c r="M925" s="152"/>
      <c r="N925" s="152"/>
      <c r="O925" s="152"/>
      <c r="P925" s="210"/>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2"/>
      <c r="L926" s="152"/>
      <c r="M926" s="152"/>
      <c r="N926" s="152"/>
      <c r="O926" s="152"/>
      <c r="P926" s="210"/>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2"/>
      <c r="L927" s="152"/>
      <c r="M927" s="152"/>
      <c r="N927" s="152"/>
      <c r="O927" s="152"/>
      <c r="P927" s="210"/>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2"/>
      <c r="L928" s="152"/>
      <c r="M928" s="152"/>
      <c r="N928" s="152"/>
      <c r="O928" s="152"/>
      <c r="P928" s="210"/>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2"/>
      <c r="L929" s="152"/>
      <c r="M929" s="152"/>
      <c r="N929" s="152"/>
      <c r="O929" s="152"/>
      <c r="P929" s="210"/>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2"/>
      <c r="L930" s="152"/>
      <c r="M930" s="152"/>
      <c r="N930" s="152"/>
      <c r="O930" s="152"/>
      <c r="P930" s="210"/>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2"/>
      <c r="L931" s="152"/>
      <c r="M931" s="152"/>
      <c r="N931" s="152"/>
      <c r="O931" s="152"/>
      <c r="P931" s="210"/>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2"/>
      <c r="L932" s="152"/>
      <c r="M932" s="152"/>
      <c r="N932" s="152"/>
      <c r="O932" s="152"/>
      <c r="P932" s="210"/>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2"/>
      <c r="L933" s="152"/>
      <c r="M933" s="152"/>
      <c r="N933" s="152"/>
      <c r="O933" s="152"/>
      <c r="P933" s="210"/>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2"/>
      <c r="L934" s="152"/>
      <c r="M934" s="152"/>
      <c r="N934" s="152"/>
      <c r="O934" s="152"/>
      <c r="P934" s="210"/>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2"/>
      <c r="L935" s="152"/>
      <c r="M935" s="152"/>
      <c r="N935" s="152"/>
      <c r="O935" s="152"/>
      <c r="P935" s="210"/>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2"/>
      <c r="L936" s="152"/>
      <c r="M936" s="152"/>
      <c r="N936" s="152"/>
      <c r="O936" s="152"/>
      <c r="P936" s="210"/>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2"/>
      <c r="L937" s="152"/>
      <c r="M937" s="152"/>
      <c r="N937" s="152"/>
      <c r="O937" s="152"/>
      <c r="P937" s="210"/>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2"/>
      <c r="L938" s="152"/>
      <c r="M938" s="152"/>
      <c r="N938" s="152"/>
      <c r="O938" s="152"/>
      <c r="P938" s="210"/>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2"/>
      <c r="L939" s="152"/>
      <c r="M939" s="152"/>
      <c r="N939" s="152"/>
      <c r="O939" s="152"/>
      <c r="P939" s="210"/>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2"/>
      <c r="L940" s="152"/>
      <c r="M940" s="152"/>
      <c r="N940" s="152"/>
      <c r="O940" s="152"/>
      <c r="P940" s="210"/>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2"/>
      <c r="L941" s="152"/>
      <c r="M941" s="152"/>
      <c r="N941" s="152"/>
      <c r="O941" s="152"/>
      <c r="P941" s="210"/>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2"/>
      <c r="L942" s="152"/>
      <c r="M942" s="152"/>
      <c r="N942" s="152"/>
      <c r="O942" s="152"/>
      <c r="P942" s="210"/>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2"/>
      <c r="L943" s="152"/>
      <c r="M943" s="152"/>
      <c r="N943" s="152"/>
      <c r="O943" s="152"/>
      <c r="P943" s="210"/>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2"/>
      <c r="L944" s="152"/>
      <c r="M944" s="152"/>
      <c r="N944" s="152"/>
      <c r="O944" s="152"/>
      <c r="P944" s="210"/>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2"/>
      <c r="L945" s="152"/>
      <c r="M945" s="152"/>
      <c r="N945" s="152"/>
      <c r="O945" s="152"/>
      <c r="P945" s="210"/>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2"/>
      <c r="L946" s="152"/>
      <c r="M946" s="152"/>
      <c r="N946" s="152"/>
      <c r="O946" s="152"/>
      <c r="P946" s="210"/>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2"/>
      <c r="L947" s="152"/>
      <c r="M947" s="152"/>
      <c r="N947" s="152"/>
      <c r="O947" s="152"/>
      <c r="P947" s="210"/>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2"/>
      <c r="L948" s="152"/>
      <c r="M948" s="152"/>
      <c r="N948" s="152"/>
      <c r="O948" s="152"/>
      <c r="P948" s="210"/>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2"/>
      <c r="L949" s="152"/>
      <c r="M949" s="152"/>
      <c r="N949" s="152"/>
      <c r="O949" s="152"/>
      <c r="P949" s="210"/>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2"/>
      <c r="L950" s="152"/>
      <c r="M950" s="152"/>
      <c r="N950" s="152"/>
      <c r="O950" s="152"/>
      <c r="P950" s="210"/>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2"/>
      <c r="L951" s="152"/>
      <c r="M951" s="152"/>
      <c r="N951" s="152"/>
      <c r="O951" s="152"/>
      <c r="P951" s="210"/>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2"/>
      <c r="L952" s="152"/>
      <c r="M952" s="152"/>
      <c r="N952" s="152"/>
      <c r="O952" s="152"/>
      <c r="P952" s="210"/>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2"/>
      <c r="L953" s="152"/>
      <c r="M953" s="152"/>
      <c r="N953" s="152"/>
      <c r="O953" s="152"/>
      <c r="P953" s="210"/>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2"/>
      <c r="L954" s="152"/>
      <c r="M954" s="152"/>
      <c r="N954" s="152"/>
      <c r="O954" s="152"/>
      <c r="P954" s="210"/>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2"/>
      <c r="L955" s="152"/>
      <c r="M955" s="152"/>
      <c r="N955" s="152"/>
      <c r="O955" s="152"/>
      <c r="P955" s="210"/>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2"/>
      <c r="L956" s="152"/>
      <c r="M956" s="152"/>
      <c r="N956" s="152"/>
      <c r="O956" s="152"/>
      <c r="P956" s="210"/>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2"/>
      <c r="L957" s="152"/>
      <c r="M957" s="152"/>
      <c r="N957" s="152"/>
      <c r="O957" s="152"/>
      <c r="P957" s="210"/>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2"/>
      <c r="L958" s="152"/>
      <c r="M958" s="152"/>
      <c r="N958" s="152"/>
      <c r="O958" s="152"/>
      <c r="P958" s="210"/>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2"/>
      <c r="L959" s="152"/>
      <c r="M959" s="152"/>
      <c r="N959" s="152"/>
      <c r="O959" s="152"/>
      <c r="P959" s="210"/>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2"/>
      <c r="L960" s="152"/>
      <c r="M960" s="152"/>
      <c r="N960" s="152"/>
      <c r="O960" s="152"/>
      <c r="P960" s="210"/>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2"/>
      <c r="L961" s="152"/>
      <c r="M961" s="152"/>
      <c r="N961" s="152"/>
      <c r="O961" s="152"/>
      <c r="P961" s="210"/>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2"/>
      <c r="L962" s="152"/>
      <c r="M962" s="152"/>
      <c r="N962" s="152"/>
      <c r="O962" s="152"/>
      <c r="P962" s="210"/>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2"/>
      <c r="L963" s="152"/>
      <c r="M963" s="152"/>
      <c r="N963" s="152"/>
      <c r="O963" s="152"/>
      <c r="P963" s="210"/>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2"/>
      <c r="L964" s="152"/>
      <c r="M964" s="152"/>
      <c r="N964" s="152"/>
      <c r="O964" s="152"/>
      <c r="P964" s="210"/>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2"/>
      <c r="L965" s="152"/>
      <c r="M965" s="152"/>
      <c r="N965" s="152"/>
      <c r="O965" s="152"/>
      <c r="P965" s="210"/>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2"/>
      <c r="L966" s="152"/>
      <c r="M966" s="152"/>
      <c r="N966" s="152"/>
      <c r="O966" s="152"/>
      <c r="P966" s="210"/>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2"/>
      <c r="L967" s="152"/>
      <c r="M967" s="152"/>
      <c r="N967" s="152"/>
      <c r="O967" s="152"/>
      <c r="P967" s="210"/>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2"/>
      <c r="L968" s="152"/>
      <c r="M968" s="152"/>
      <c r="N968" s="152"/>
      <c r="O968" s="152"/>
      <c r="P968" s="210"/>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2"/>
      <c r="L969" s="152"/>
      <c r="M969" s="152"/>
      <c r="N969" s="152"/>
      <c r="O969" s="152"/>
      <c r="P969" s="210"/>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2"/>
      <c r="L970" s="152"/>
      <c r="M970" s="152"/>
      <c r="N970" s="152"/>
      <c r="O970" s="152"/>
      <c r="P970" s="210"/>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2"/>
      <c r="L971" s="152"/>
      <c r="M971" s="152"/>
      <c r="N971" s="152"/>
      <c r="O971" s="152"/>
      <c r="P971" s="210"/>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2"/>
      <c r="L972" s="152"/>
      <c r="M972" s="152"/>
      <c r="N972" s="152"/>
      <c r="O972" s="152"/>
      <c r="P972" s="210"/>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2"/>
      <c r="L973" s="152"/>
      <c r="M973" s="152"/>
      <c r="N973" s="152"/>
      <c r="O973" s="152"/>
      <c r="P973" s="210"/>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2"/>
      <c r="L974" s="152"/>
      <c r="M974" s="152"/>
      <c r="N974" s="152"/>
      <c r="O974" s="152"/>
      <c r="P974" s="210"/>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2"/>
      <c r="L975" s="152"/>
      <c r="M975" s="152"/>
      <c r="N975" s="152"/>
      <c r="O975" s="152"/>
      <c r="P975" s="210"/>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2"/>
      <c r="L976" s="152"/>
      <c r="M976" s="152"/>
      <c r="N976" s="152"/>
      <c r="O976" s="152"/>
      <c r="P976" s="210"/>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2"/>
      <c r="L977" s="152"/>
      <c r="M977" s="152"/>
      <c r="N977" s="152"/>
      <c r="O977" s="152"/>
      <c r="P977" s="210"/>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2"/>
      <c r="L978" s="152"/>
      <c r="M978" s="152"/>
      <c r="N978" s="152"/>
      <c r="O978" s="152"/>
      <c r="P978" s="210"/>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2"/>
      <c r="L979" s="152"/>
      <c r="M979" s="152"/>
      <c r="N979" s="152"/>
      <c r="O979" s="152"/>
      <c r="P979" s="210"/>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2"/>
      <c r="L980" s="152"/>
      <c r="M980" s="152"/>
      <c r="N980" s="152"/>
      <c r="O980" s="152"/>
      <c r="P980" s="210"/>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2"/>
      <c r="L981" s="152"/>
      <c r="M981" s="152"/>
      <c r="N981" s="152"/>
      <c r="O981" s="152"/>
      <c r="P981" s="210"/>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2"/>
      <c r="L982" s="152"/>
      <c r="M982" s="152"/>
      <c r="N982" s="152"/>
      <c r="O982" s="152"/>
      <c r="P982" s="210"/>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2"/>
      <c r="L983" s="152"/>
      <c r="M983" s="152"/>
      <c r="N983" s="152"/>
      <c r="O983" s="152"/>
      <c r="P983" s="210"/>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2"/>
      <c r="L984" s="152"/>
      <c r="M984" s="152"/>
      <c r="N984" s="152"/>
      <c r="O984" s="152"/>
      <c r="P984" s="210"/>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2"/>
      <c r="L985" s="152"/>
      <c r="M985" s="152"/>
      <c r="N985" s="152"/>
      <c r="O985" s="152"/>
      <c r="P985" s="210"/>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2"/>
      <c r="L986" s="152"/>
      <c r="M986" s="152"/>
      <c r="N986" s="152"/>
      <c r="O986" s="152"/>
      <c r="P986" s="210"/>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2"/>
      <c r="L987" s="152"/>
      <c r="M987" s="152"/>
      <c r="N987" s="152"/>
      <c r="O987" s="152"/>
      <c r="P987" s="210"/>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2"/>
      <c r="L988" s="152"/>
      <c r="M988" s="152"/>
      <c r="N988" s="152"/>
      <c r="O988" s="152"/>
      <c r="P988" s="210"/>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2"/>
      <c r="L989" s="152"/>
      <c r="M989" s="152"/>
      <c r="N989" s="152"/>
      <c r="O989" s="152"/>
      <c r="P989" s="210"/>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2"/>
      <c r="L990" s="152"/>
      <c r="M990" s="152"/>
      <c r="N990" s="152"/>
      <c r="O990" s="152"/>
      <c r="P990" s="210"/>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2"/>
      <c r="L991" s="152"/>
      <c r="M991" s="152"/>
      <c r="N991" s="152"/>
      <c r="O991" s="152"/>
      <c r="P991" s="210"/>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2"/>
      <c r="L992" s="152"/>
      <c r="M992" s="152"/>
      <c r="N992" s="152"/>
      <c r="O992" s="152"/>
      <c r="P992" s="210"/>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2"/>
      <c r="L993" s="152"/>
      <c r="M993" s="152"/>
      <c r="N993" s="152"/>
      <c r="O993" s="152"/>
      <c r="P993" s="210"/>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2"/>
      <c r="L994" s="152"/>
      <c r="M994" s="152"/>
      <c r="N994" s="152"/>
      <c r="O994" s="152"/>
      <c r="P994" s="210"/>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2"/>
      <c r="L995" s="152"/>
      <c r="M995" s="152"/>
      <c r="N995" s="152"/>
      <c r="O995" s="152"/>
      <c r="P995" s="210"/>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2"/>
      <c r="L996" s="152"/>
      <c r="M996" s="152"/>
      <c r="N996" s="152"/>
      <c r="O996" s="152"/>
      <c r="P996" s="210"/>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2"/>
      <c r="L997" s="152"/>
      <c r="M997" s="152"/>
      <c r="N997" s="152"/>
      <c r="O997" s="152"/>
      <c r="P997" s="210"/>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2"/>
      <c r="L998" s="152"/>
      <c r="M998" s="152"/>
      <c r="N998" s="152"/>
      <c r="O998" s="152"/>
      <c r="P998" s="210"/>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2"/>
      <c r="L999" s="152"/>
      <c r="M999" s="152"/>
      <c r="N999" s="152"/>
      <c r="O999" s="152"/>
      <c r="P999" s="210"/>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2"/>
      <c r="L1000" s="152"/>
      <c r="M1000" s="152"/>
      <c r="N1000" s="152"/>
      <c r="O1000" s="152"/>
      <c r="P1000" s="210"/>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2"/>
      <c r="L1001" s="152"/>
      <c r="M1001" s="152"/>
      <c r="N1001" s="152"/>
      <c r="O1001" s="152"/>
      <c r="P1001" s="210"/>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2"/>
      <c r="L1002" s="152"/>
      <c r="M1002" s="152"/>
      <c r="N1002" s="152"/>
      <c r="O1002" s="152"/>
      <c r="P1002" s="210"/>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2"/>
      <c r="L1003" s="152"/>
      <c r="M1003" s="152"/>
      <c r="N1003" s="152"/>
      <c r="O1003" s="152"/>
      <c r="P1003" s="210"/>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2"/>
      <c r="L1004" s="152"/>
      <c r="M1004" s="152"/>
      <c r="N1004" s="152"/>
      <c r="O1004" s="152"/>
      <c r="P1004" s="210"/>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2"/>
      <c r="L1005" s="152"/>
      <c r="M1005" s="152"/>
      <c r="N1005" s="152"/>
      <c r="O1005" s="152"/>
      <c r="P1005" s="210"/>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2"/>
      <c r="L1006" s="152"/>
      <c r="M1006" s="152"/>
      <c r="N1006" s="152"/>
      <c r="O1006" s="152"/>
      <c r="P1006" s="210"/>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2"/>
      <c r="L1007" s="152"/>
      <c r="M1007" s="152"/>
      <c r="N1007" s="152"/>
      <c r="O1007" s="152"/>
      <c r="P1007" s="210"/>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2"/>
      <c r="L1008" s="152"/>
      <c r="M1008" s="152"/>
      <c r="N1008" s="152"/>
      <c r="O1008" s="152"/>
      <c r="P1008" s="210"/>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2"/>
      <c r="L1009" s="152"/>
      <c r="M1009" s="152"/>
      <c r="N1009" s="152"/>
      <c r="O1009" s="152"/>
      <c r="P1009" s="210"/>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2"/>
      <c r="L1010" s="152"/>
      <c r="M1010" s="152"/>
      <c r="N1010" s="152"/>
      <c r="O1010" s="152"/>
      <c r="P1010" s="210"/>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2"/>
      <c r="L1011" s="152"/>
      <c r="M1011" s="152"/>
      <c r="N1011" s="152"/>
      <c r="O1011" s="152"/>
      <c r="P1011" s="210"/>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2"/>
      <c r="L1012" s="152"/>
      <c r="M1012" s="152"/>
      <c r="N1012" s="152"/>
      <c r="O1012" s="152"/>
      <c r="P1012" s="210"/>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2"/>
      <c r="L1013" s="152"/>
      <c r="M1013" s="152"/>
      <c r="N1013" s="152"/>
      <c r="O1013" s="152"/>
      <c r="P1013" s="210"/>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2"/>
      <c r="L1014" s="152"/>
      <c r="M1014" s="152"/>
      <c r="N1014" s="152"/>
      <c r="O1014" s="152"/>
      <c r="P1014" s="210"/>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2"/>
      <c r="L1015" s="152"/>
      <c r="M1015" s="152"/>
      <c r="N1015" s="152"/>
      <c r="O1015" s="152"/>
      <c r="P1015" s="210"/>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2"/>
      <c r="L1016" s="152"/>
      <c r="M1016" s="152"/>
      <c r="N1016" s="152"/>
      <c r="O1016" s="152"/>
      <c r="P1016" s="210"/>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2"/>
      <c r="L1017" s="152"/>
      <c r="M1017" s="152"/>
      <c r="N1017" s="152"/>
      <c r="O1017" s="152"/>
      <c r="P1017" s="210"/>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2"/>
      <c r="L1018" s="152"/>
      <c r="M1018" s="152"/>
      <c r="N1018" s="152"/>
      <c r="O1018" s="152"/>
      <c r="P1018" s="210"/>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2"/>
      <c r="L1019" s="152"/>
      <c r="M1019" s="152"/>
      <c r="N1019" s="152"/>
      <c r="O1019" s="152"/>
      <c r="P1019" s="210"/>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2"/>
      <c r="L1020" s="152"/>
      <c r="M1020" s="152"/>
      <c r="N1020" s="152"/>
      <c r="O1020" s="152"/>
      <c r="P1020" s="210"/>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2"/>
      <c r="L1021" s="152"/>
      <c r="M1021" s="152"/>
      <c r="N1021" s="152"/>
      <c r="O1021" s="152"/>
      <c r="P1021" s="210"/>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2"/>
      <c r="L1022" s="152"/>
      <c r="M1022" s="152"/>
      <c r="N1022" s="152"/>
      <c r="O1022" s="152"/>
      <c r="P1022" s="210"/>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2"/>
      <c r="L1023" s="152"/>
      <c r="M1023" s="152"/>
      <c r="N1023" s="152"/>
      <c r="O1023" s="152"/>
      <c r="P1023" s="210"/>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2"/>
      <c r="L1024" s="152"/>
      <c r="M1024" s="152"/>
      <c r="N1024" s="152"/>
      <c r="O1024" s="152"/>
      <c r="P1024" s="210"/>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2"/>
      <c r="L1025" s="152"/>
      <c r="M1025" s="152"/>
      <c r="N1025" s="152"/>
      <c r="O1025" s="152"/>
      <c r="P1025" s="210"/>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2"/>
      <c r="L1026" s="152"/>
      <c r="M1026" s="152"/>
      <c r="N1026" s="152"/>
      <c r="O1026" s="152"/>
      <c r="P1026" s="210"/>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2"/>
      <c r="L1027" s="152"/>
      <c r="M1027" s="152"/>
      <c r="N1027" s="152"/>
      <c r="O1027" s="152"/>
      <c r="P1027" s="210"/>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2"/>
      <c r="L1028" s="152"/>
      <c r="M1028" s="152"/>
      <c r="N1028" s="152"/>
      <c r="O1028" s="152"/>
      <c r="P1028" s="210"/>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2"/>
      <c r="L1029" s="152"/>
      <c r="M1029" s="152"/>
      <c r="N1029" s="152"/>
      <c r="O1029" s="152"/>
      <c r="P1029" s="210"/>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2"/>
      <c r="L1030" s="152"/>
      <c r="M1030" s="152"/>
      <c r="N1030" s="152"/>
      <c r="O1030" s="152"/>
      <c r="P1030" s="210"/>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2"/>
      <c r="L1031" s="152"/>
      <c r="M1031" s="152"/>
      <c r="N1031" s="152"/>
      <c r="O1031" s="152"/>
      <c r="P1031" s="210"/>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2"/>
      <c r="L1032" s="152"/>
      <c r="M1032" s="152"/>
      <c r="N1032" s="152"/>
      <c r="O1032" s="152"/>
      <c r="P1032" s="210"/>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2"/>
      <c r="L1033" s="152"/>
      <c r="M1033" s="152"/>
      <c r="N1033" s="152"/>
      <c r="O1033" s="152"/>
      <c r="P1033" s="210"/>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2"/>
      <c r="L1034" s="152"/>
      <c r="M1034" s="152"/>
      <c r="N1034" s="152"/>
      <c r="O1034" s="152"/>
      <c r="P1034" s="210"/>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2"/>
      <c r="L1035" s="152"/>
      <c r="M1035" s="152"/>
      <c r="N1035" s="152"/>
      <c r="O1035" s="152"/>
      <c r="P1035" s="210"/>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2"/>
      <c r="L1036" s="152"/>
      <c r="M1036" s="152"/>
      <c r="N1036" s="152"/>
      <c r="O1036" s="152"/>
      <c r="P1036" s="210"/>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2"/>
      <c r="L1037" s="152"/>
      <c r="M1037" s="152"/>
      <c r="N1037" s="152"/>
      <c r="O1037" s="152"/>
      <c r="P1037" s="210"/>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2"/>
      <c r="L1038" s="152"/>
      <c r="M1038" s="152"/>
      <c r="N1038" s="152"/>
      <c r="O1038" s="152"/>
      <c r="P1038" s="210"/>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2"/>
      <c r="L1039" s="152"/>
      <c r="M1039" s="152"/>
      <c r="N1039" s="152"/>
      <c r="O1039" s="152"/>
      <c r="P1039" s="210"/>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2"/>
      <c r="L1040" s="152"/>
      <c r="M1040" s="152"/>
      <c r="N1040" s="152"/>
      <c r="O1040" s="152"/>
      <c r="P1040" s="210"/>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2"/>
      <c r="L1041" s="152"/>
      <c r="M1041" s="152"/>
      <c r="N1041" s="152"/>
      <c r="O1041" s="152"/>
      <c r="P1041" s="210"/>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2"/>
      <c r="L1042" s="152"/>
      <c r="M1042" s="152"/>
      <c r="N1042" s="152"/>
      <c r="O1042" s="152"/>
      <c r="P1042" s="210"/>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2"/>
      <c r="L1043" s="152"/>
      <c r="M1043" s="152"/>
      <c r="N1043" s="152"/>
      <c r="O1043" s="152"/>
      <c r="P1043" s="210"/>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2"/>
      <c r="L1044" s="152"/>
      <c r="M1044" s="152"/>
      <c r="N1044" s="152"/>
      <c r="O1044" s="152"/>
      <c r="P1044" s="210"/>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2"/>
      <c r="L1045" s="152"/>
      <c r="M1045" s="152"/>
      <c r="N1045" s="152"/>
      <c r="O1045" s="152"/>
      <c r="P1045" s="210"/>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2"/>
      <c r="L1046" s="152"/>
      <c r="M1046" s="152"/>
      <c r="N1046" s="152"/>
      <c r="O1046" s="152"/>
      <c r="P1046" s="210"/>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2"/>
      <c r="L1047" s="152"/>
      <c r="M1047" s="152"/>
      <c r="N1047" s="152"/>
      <c r="O1047" s="152"/>
      <c r="P1047" s="210"/>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2"/>
      <c r="L1048" s="152"/>
      <c r="M1048" s="152"/>
      <c r="N1048" s="152"/>
      <c r="O1048" s="152"/>
      <c r="P1048" s="210"/>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2"/>
      <c r="L1049" s="152"/>
      <c r="M1049" s="152"/>
      <c r="N1049" s="152"/>
      <c r="O1049" s="152"/>
      <c r="P1049" s="210"/>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2"/>
      <c r="L1050" s="152"/>
      <c r="M1050" s="152"/>
      <c r="N1050" s="152"/>
      <c r="O1050" s="152"/>
      <c r="P1050" s="210"/>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2"/>
      <c r="L1051" s="152"/>
      <c r="M1051" s="152"/>
      <c r="N1051" s="152"/>
      <c r="O1051" s="152"/>
      <c r="P1051" s="210"/>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2"/>
      <c r="L1052" s="152"/>
      <c r="M1052" s="152"/>
      <c r="N1052" s="152"/>
      <c r="O1052" s="152"/>
      <c r="P1052" s="210"/>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2"/>
      <c r="L1053" s="152"/>
      <c r="M1053" s="152"/>
      <c r="N1053" s="152"/>
      <c r="O1053" s="152"/>
      <c r="P1053" s="210"/>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2"/>
      <c r="L1054" s="152"/>
      <c r="M1054" s="152"/>
      <c r="N1054" s="152"/>
      <c r="O1054" s="152"/>
      <c r="P1054" s="210"/>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2"/>
      <c r="L1055" s="152"/>
      <c r="M1055" s="152"/>
      <c r="N1055" s="152"/>
      <c r="O1055" s="152"/>
      <c r="P1055" s="210"/>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2"/>
      <c r="L1056" s="152"/>
      <c r="M1056" s="152"/>
      <c r="N1056" s="152"/>
      <c r="O1056" s="152"/>
      <c r="P1056" s="210"/>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2"/>
      <c r="L1057" s="152"/>
      <c r="M1057" s="152"/>
      <c r="N1057" s="152"/>
      <c r="O1057" s="152"/>
      <c r="P1057" s="210"/>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2"/>
      <c r="L1058" s="152"/>
      <c r="M1058" s="152"/>
      <c r="N1058" s="152"/>
      <c r="O1058" s="152"/>
      <c r="P1058" s="210"/>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2"/>
      <c r="L1059" s="152"/>
      <c r="M1059" s="152"/>
      <c r="N1059" s="152"/>
      <c r="O1059" s="152"/>
      <c r="P1059" s="210"/>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2"/>
      <c r="L1060" s="152"/>
      <c r="M1060" s="152"/>
      <c r="N1060" s="152"/>
      <c r="O1060" s="152"/>
      <c r="P1060" s="210"/>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2"/>
      <c r="L1061" s="152"/>
      <c r="M1061" s="152"/>
      <c r="N1061" s="152"/>
      <c r="O1061" s="152"/>
      <c r="P1061" s="210"/>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2"/>
      <c r="L1062" s="152"/>
      <c r="M1062" s="152"/>
      <c r="N1062" s="152"/>
      <c r="O1062" s="152"/>
      <c r="P1062" s="210"/>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2"/>
      <c r="L1063" s="152"/>
      <c r="M1063" s="152"/>
      <c r="N1063" s="152"/>
      <c r="O1063" s="152"/>
      <c r="P1063" s="210"/>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2"/>
      <c r="L1064" s="152"/>
      <c r="M1064" s="152"/>
      <c r="N1064" s="152"/>
      <c r="O1064" s="152"/>
      <c r="P1064" s="210"/>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2"/>
      <c r="L1065" s="152"/>
      <c r="M1065" s="152"/>
      <c r="N1065" s="152"/>
      <c r="O1065" s="152"/>
      <c r="P1065" s="210"/>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2"/>
      <c r="L1066" s="152"/>
      <c r="M1066" s="152"/>
      <c r="N1066" s="152"/>
      <c r="O1066" s="152"/>
      <c r="P1066" s="210"/>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2"/>
      <c r="L1067" s="152"/>
      <c r="M1067" s="152"/>
      <c r="N1067" s="152"/>
      <c r="O1067" s="152"/>
      <c r="P1067" s="210"/>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2"/>
      <c r="L1068" s="152"/>
      <c r="M1068" s="152"/>
      <c r="N1068" s="152"/>
      <c r="O1068" s="152"/>
      <c r="P1068" s="210"/>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2"/>
      <c r="L1069" s="152"/>
      <c r="M1069" s="152"/>
      <c r="N1069" s="152"/>
      <c r="O1069" s="152"/>
      <c r="P1069" s="210"/>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2"/>
      <c r="L1070" s="152"/>
      <c r="M1070" s="152"/>
      <c r="N1070" s="152"/>
      <c r="O1070" s="152"/>
      <c r="P1070" s="210"/>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2"/>
      <c r="L1071" s="152"/>
      <c r="M1071" s="152"/>
      <c r="N1071" s="152"/>
      <c r="O1071" s="152"/>
      <c r="P1071" s="210"/>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2"/>
      <c r="L1072" s="152"/>
      <c r="M1072" s="152"/>
      <c r="N1072" s="152"/>
      <c r="O1072" s="152"/>
      <c r="P1072" s="210"/>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2"/>
      <c r="L1073" s="152"/>
      <c r="M1073" s="152"/>
      <c r="N1073" s="152"/>
      <c r="O1073" s="152"/>
      <c r="P1073" s="210"/>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2"/>
      <c r="L1074" s="152"/>
      <c r="M1074" s="152"/>
      <c r="N1074" s="152"/>
      <c r="O1074" s="152"/>
      <c r="P1074" s="210"/>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2"/>
      <c r="L1075" s="152"/>
      <c r="M1075" s="152"/>
      <c r="N1075" s="152"/>
      <c r="O1075" s="152"/>
      <c r="P1075" s="210"/>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2"/>
      <c r="L1076" s="152"/>
      <c r="M1076" s="152"/>
      <c r="N1076" s="152"/>
      <c r="O1076" s="152"/>
      <c r="P1076" s="210"/>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2"/>
      <c r="L1077" s="152"/>
      <c r="M1077" s="152"/>
      <c r="N1077" s="152"/>
      <c r="O1077" s="152"/>
      <c r="P1077" s="210"/>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2"/>
      <c r="L1078" s="152"/>
      <c r="M1078" s="152"/>
      <c r="N1078" s="152"/>
      <c r="O1078" s="152"/>
      <c r="P1078" s="210"/>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2"/>
      <c r="L1079" s="152"/>
      <c r="M1079" s="152"/>
      <c r="N1079" s="152"/>
      <c r="O1079" s="152"/>
      <c r="P1079" s="210"/>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2"/>
      <c r="L1080" s="152"/>
      <c r="M1080" s="152"/>
      <c r="N1080" s="152"/>
      <c r="O1080" s="152"/>
      <c r="P1080" s="210"/>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2"/>
      <c r="L1081" s="152"/>
      <c r="M1081" s="152"/>
      <c r="N1081" s="152"/>
      <c r="O1081" s="152"/>
      <c r="P1081" s="210"/>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2"/>
      <c r="L1082" s="152"/>
      <c r="M1082" s="152"/>
      <c r="N1082" s="152"/>
      <c r="O1082" s="152"/>
      <c r="P1082" s="210"/>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2"/>
      <c r="L1083" s="152"/>
      <c r="M1083" s="152"/>
      <c r="N1083" s="152"/>
      <c r="O1083" s="152"/>
      <c r="P1083" s="210"/>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2"/>
      <c r="L1084" s="152"/>
      <c r="M1084" s="152"/>
      <c r="N1084" s="152"/>
      <c r="O1084" s="152"/>
      <c r="P1084" s="210"/>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2"/>
      <c r="L1085" s="152"/>
      <c r="M1085" s="152"/>
      <c r="N1085" s="152"/>
      <c r="O1085" s="152"/>
      <c r="P1085" s="210"/>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2"/>
      <c r="L1086" s="152"/>
      <c r="M1086" s="152"/>
      <c r="N1086" s="152"/>
      <c r="O1086" s="152"/>
      <c r="P1086" s="210"/>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2"/>
      <c r="L1087" s="152"/>
      <c r="M1087" s="152"/>
      <c r="N1087" s="152"/>
      <c r="O1087" s="152"/>
      <c r="P1087" s="210"/>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2"/>
      <c r="L1088" s="152"/>
      <c r="M1088" s="152"/>
      <c r="N1088" s="152"/>
      <c r="O1088" s="152"/>
      <c r="P1088" s="210"/>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2"/>
      <c r="L1089" s="152"/>
      <c r="M1089" s="152"/>
      <c r="N1089" s="152"/>
      <c r="O1089" s="152"/>
      <c r="P1089" s="210"/>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2"/>
      <c r="L1090" s="152"/>
      <c r="M1090" s="152"/>
      <c r="N1090" s="152"/>
      <c r="O1090" s="152"/>
      <c r="P1090" s="210"/>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2"/>
      <c r="L1091" s="152"/>
      <c r="M1091" s="152"/>
      <c r="N1091" s="152"/>
      <c r="O1091" s="152"/>
      <c r="P1091" s="210"/>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2"/>
      <c r="L1092" s="152"/>
      <c r="M1092" s="152"/>
      <c r="N1092" s="152"/>
      <c r="O1092" s="152"/>
      <c r="P1092" s="210"/>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2"/>
      <c r="L1093" s="152"/>
      <c r="M1093" s="152"/>
      <c r="N1093" s="152"/>
      <c r="O1093" s="152"/>
      <c r="P1093" s="210"/>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2"/>
      <c r="L1094" s="152"/>
      <c r="M1094" s="152"/>
      <c r="N1094" s="152"/>
      <c r="O1094" s="152"/>
      <c r="P1094" s="210"/>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2"/>
      <c r="L1095" s="152"/>
      <c r="M1095" s="152"/>
      <c r="N1095" s="152"/>
      <c r="O1095" s="152"/>
      <c r="P1095" s="210"/>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2"/>
      <c r="L1096" s="152"/>
      <c r="M1096" s="152"/>
      <c r="N1096" s="152"/>
      <c r="O1096" s="152"/>
      <c r="P1096" s="210"/>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2"/>
      <c r="L1097" s="152"/>
      <c r="M1097" s="152"/>
      <c r="N1097" s="152"/>
      <c r="O1097" s="152"/>
      <c r="P1097" s="210"/>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2"/>
      <c r="L1098" s="152"/>
      <c r="M1098" s="152"/>
      <c r="N1098" s="152"/>
      <c r="O1098" s="152"/>
      <c r="P1098" s="210"/>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2"/>
      <c r="L1099" s="152"/>
      <c r="M1099" s="152"/>
      <c r="N1099" s="152"/>
      <c r="O1099" s="152"/>
      <c r="P1099" s="210"/>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2"/>
      <c r="L1100" s="152"/>
      <c r="M1100" s="152"/>
      <c r="N1100" s="152"/>
      <c r="O1100" s="152"/>
      <c r="P1100" s="210"/>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2"/>
      <c r="L1101" s="152"/>
      <c r="M1101" s="152"/>
      <c r="N1101" s="152"/>
      <c r="O1101" s="152"/>
      <c r="P1101" s="210"/>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2"/>
      <c r="L1102" s="152"/>
      <c r="M1102" s="152"/>
      <c r="N1102" s="152"/>
      <c r="O1102" s="152"/>
      <c r="P1102" s="210"/>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2"/>
      <c r="L1103" s="152"/>
      <c r="M1103" s="152"/>
      <c r="N1103" s="152"/>
      <c r="O1103" s="152"/>
      <c r="P1103" s="210"/>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2"/>
      <c r="L1104" s="152"/>
      <c r="M1104" s="152"/>
      <c r="N1104" s="152"/>
      <c r="O1104" s="152"/>
      <c r="P1104" s="210"/>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2"/>
      <c r="L1105" s="152"/>
      <c r="M1105" s="152"/>
      <c r="N1105" s="152"/>
      <c r="O1105" s="152"/>
      <c r="P1105" s="210"/>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2"/>
      <c r="L1106" s="152"/>
      <c r="M1106" s="152"/>
      <c r="N1106" s="152"/>
      <c r="O1106" s="152"/>
      <c r="P1106" s="210"/>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2"/>
      <c r="L1107" s="152"/>
      <c r="M1107" s="152"/>
      <c r="N1107" s="152"/>
      <c r="O1107" s="152"/>
      <c r="P1107" s="210"/>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2"/>
      <c r="L1108" s="152"/>
      <c r="M1108" s="152"/>
      <c r="N1108" s="152"/>
      <c r="O1108" s="152"/>
      <c r="P1108" s="210"/>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2"/>
      <c r="L1109" s="152"/>
      <c r="M1109" s="152"/>
      <c r="N1109" s="152"/>
      <c r="O1109" s="152"/>
      <c r="P1109" s="210"/>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2"/>
      <c r="L1110" s="152"/>
      <c r="M1110" s="152"/>
      <c r="N1110" s="152"/>
      <c r="O1110" s="152"/>
      <c r="P1110" s="210"/>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2"/>
      <c r="L1111" s="152"/>
      <c r="M1111" s="152"/>
      <c r="N1111" s="152"/>
      <c r="O1111" s="152"/>
      <c r="P1111" s="210"/>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2"/>
      <c r="L1112" s="152"/>
      <c r="M1112" s="152"/>
      <c r="N1112" s="152"/>
      <c r="O1112" s="152"/>
      <c r="P1112" s="210"/>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2"/>
      <c r="L1113" s="152"/>
      <c r="M1113" s="152"/>
      <c r="N1113" s="152"/>
      <c r="O1113" s="152"/>
      <c r="P1113" s="210"/>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2"/>
      <c r="L1114" s="152"/>
      <c r="M1114" s="152"/>
      <c r="N1114" s="152"/>
      <c r="O1114" s="152"/>
      <c r="P1114" s="210"/>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2"/>
      <c r="L1115" s="152"/>
      <c r="M1115" s="152"/>
      <c r="N1115" s="152"/>
      <c r="O1115" s="152"/>
      <c r="P1115" s="210"/>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2"/>
      <c r="L1116" s="152"/>
      <c r="M1116" s="152"/>
      <c r="N1116" s="152"/>
      <c r="O1116" s="152"/>
      <c r="P1116" s="210"/>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2"/>
      <c r="L1117" s="152"/>
      <c r="M1117" s="152"/>
      <c r="N1117" s="152"/>
      <c r="O1117" s="152"/>
      <c r="P1117" s="210"/>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2"/>
      <c r="L1118" s="152"/>
      <c r="M1118" s="152"/>
      <c r="N1118" s="152"/>
      <c r="O1118" s="152"/>
      <c r="P1118" s="210"/>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2"/>
      <c r="L1119" s="152"/>
      <c r="M1119" s="152"/>
      <c r="N1119" s="152"/>
      <c r="O1119" s="152"/>
      <c r="P1119" s="210"/>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2"/>
      <c r="L1120" s="152"/>
      <c r="M1120" s="152"/>
      <c r="N1120" s="152"/>
      <c r="O1120" s="152"/>
      <c r="P1120" s="210"/>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2"/>
      <c r="L1121" s="152"/>
      <c r="M1121" s="152"/>
      <c r="N1121" s="152"/>
      <c r="O1121" s="152"/>
      <c r="P1121" s="210"/>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2"/>
      <c r="L1122" s="152"/>
      <c r="M1122" s="152"/>
      <c r="N1122" s="152"/>
      <c r="O1122" s="152"/>
      <c r="P1122" s="210"/>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2"/>
      <c r="L1123" s="152"/>
      <c r="M1123" s="152"/>
      <c r="N1123" s="152"/>
      <c r="O1123" s="152"/>
      <c r="P1123" s="210"/>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2"/>
      <c r="L1124" s="152"/>
      <c r="M1124" s="152"/>
      <c r="N1124" s="152"/>
      <c r="O1124" s="152"/>
      <c r="P1124" s="210"/>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2"/>
      <c r="L1125" s="152"/>
      <c r="M1125" s="152"/>
      <c r="N1125" s="152"/>
      <c r="O1125" s="152"/>
      <c r="P1125" s="210"/>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2"/>
      <c r="L1126" s="152"/>
      <c r="M1126" s="152"/>
      <c r="N1126" s="152"/>
      <c r="O1126" s="152"/>
      <c r="P1126" s="210"/>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2"/>
      <c r="L1127" s="152"/>
      <c r="M1127" s="152"/>
      <c r="N1127" s="152"/>
      <c r="O1127" s="152"/>
      <c r="P1127" s="210"/>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2"/>
      <c r="L1128" s="152"/>
      <c r="M1128" s="152"/>
      <c r="N1128" s="152"/>
      <c r="O1128" s="152"/>
      <c r="P1128" s="210"/>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2"/>
      <c r="L1129" s="152"/>
      <c r="M1129" s="152"/>
      <c r="N1129" s="152"/>
      <c r="O1129" s="152"/>
      <c r="P1129" s="210"/>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2"/>
      <c r="L1130" s="152"/>
      <c r="M1130" s="152"/>
      <c r="N1130" s="152"/>
      <c r="O1130" s="152"/>
      <c r="P1130" s="210"/>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2"/>
      <c r="L1131" s="152"/>
      <c r="M1131" s="152"/>
      <c r="N1131" s="152"/>
      <c r="O1131" s="152"/>
      <c r="P1131" s="210"/>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2"/>
      <c r="L1132" s="152"/>
      <c r="M1132" s="152"/>
      <c r="N1132" s="152"/>
      <c r="O1132" s="152"/>
      <c r="P1132" s="210"/>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2"/>
      <c r="L1133" s="152"/>
      <c r="M1133" s="152"/>
      <c r="N1133" s="152"/>
      <c r="O1133" s="152"/>
      <c r="P1133" s="210"/>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2"/>
      <c r="L1134" s="152"/>
      <c r="M1134" s="152"/>
      <c r="N1134" s="152"/>
      <c r="O1134" s="152"/>
      <c r="P1134" s="210"/>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2"/>
      <c r="L1135" s="152"/>
      <c r="M1135" s="152"/>
      <c r="N1135" s="152"/>
      <c r="O1135" s="152"/>
      <c r="P1135" s="210"/>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2"/>
      <c r="L1136" s="152"/>
      <c r="M1136" s="152"/>
      <c r="N1136" s="152"/>
      <c r="O1136" s="152"/>
      <c r="P1136" s="210"/>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2"/>
      <c r="L1137" s="152"/>
      <c r="M1137" s="152"/>
      <c r="N1137" s="152"/>
      <c r="O1137" s="152"/>
      <c r="P1137" s="210"/>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2"/>
      <c r="L1138" s="152"/>
      <c r="M1138" s="152"/>
      <c r="N1138" s="152"/>
      <c r="O1138" s="152"/>
      <c r="P1138" s="210"/>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2"/>
      <c r="L1139" s="152"/>
      <c r="M1139" s="152"/>
      <c r="N1139" s="152"/>
      <c r="O1139" s="152"/>
      <c r="P1139" s="210"/>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2"/>
      <c r="L1140" s="152"/>
      <c r="M1140" s="152"/>
      <c r="N1140" s="152"/>
      <c r="O1140" s="152"/>
      <c r="P1140" s="210"/>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2"/>
      <c r="L1141" s="152"/>
      <c r="M1141" s="152"/>
      <c r="N1141" s="152"/>
      <c r="O1141" s="152"/>
      <c r="P1141" s="210"/>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2"/>
      <c r="L1142" s="152"/>
      <c r="M1142" s="152"/>
      <c r="N1142" s="152"/>
      <c r="O1142" s="152"/>
      <c r="P1142" s="210"/>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2"/>
      <c r="L1143" s="152"/>
      <c r="M1143" s="152"/>
      <c r="N1143" s="152"/>
      <c r="O1143" s="152"/>
      <c r="P1143" s="210"/>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2"/>
      <c r="L1144" s="152"/>
      <c r="M1144" s="152"/>
      <c r="N1144" s="152"/>
      <c r="O1144" s="152"/>
      <c r="P1144" s="210"/>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2"/>
      <c r="L1145" s="152"/>
      <c r="M1145" s="152"/>
      <c r="N1145" s="152"/>
      <c r="O1145" s="152"/>
      <c r="P1145" s="210"/>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2"/>
      <c r="L1146" s="152"/>
      <c r="M1146" s="152"/>
      <c r="N1146" s="152"/>
      <c r="O1146" s="152"/>
      <c r="P1146" s="210"/>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2"/>
      <c r="L1147" s="152"/>
      <c r="M1147" s="152"/>
      <c r="N1147" s="152"/>
      <c r="O1147" s="152"/>
      <c r="P1147" s="210"/>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2"/>
      <c r="L1148" s="152"/>
      <c r="M1148" s="152"/>
      <c r="N1148" s="152"/>
      <c r="O1148" s="152"/>
      <c r="P1148" s="210"/>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2"/>
      <c r="L1149" s="152"/>
      <c r="M1149" s="152"/>
      <c r="N1149" s="152"/>
      <c r="O1149" s="152"/>
      <c r="P1149" s="210"/>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2"/>
      <c r="L1150" s="152"/>
      <c r="M1150" s="152"/>
      <c r="N1150" s="152"/>
      <c r="O1150" s="152"/>
      <c r="P1150" s="210"/>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2"/>
      <c r="L1151" s="152"/>
      <c r="M1151" s="152"/>
      <c r="N1151" s="152"/>
      <c r="O1151" s="152"/>
      <c r="P1151" s="210"/>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2"/>
      <c r="L1152" s="152"/>
      <c r="M1152" s="152"/>
      <c r="N1152" s="152"/>
      <c r="O1152" s="152"/>
      <c r="P1152" s="210"/>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2"/>
      <c r="L1153" s="152"/>
      <c r="M1153" s="152"/>
      <c r="N1153" s="152"/>
      <c r="O1153" s="152"/>
      <c r="P1153" s="210"/>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2"/>
      <c r="L1154" s="152"/>
      <c r="M1154" s="152"/>
      <c r="N1154" s="152"/>
      <c r="O1154" s="152"/>
      <c r="P1154" s="210"/>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2"/>
      <c r="L1155" s="152"/>
      <c r="M1155" s="152"/>
      <c r="N1155" s="152"/>
      <c r="O1155" s="152"/>
      <c r="P1155" s="210"/>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2"/>
      <c r="L1156" s="152"/>
      <c r="M1156" s="152"/>
      <c r="N1156" s="152"/>
      <c r="O1156" s="152"/>
      <c r="P1156" s="210"/>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2"/>
      <c r="L1157" s="152"/>
      <c r="M1157" s="152"/>
      <c r="N1157" s="152"/>
      <c r="O1157" s="152"/>
      <c r="P1157" s="210"/>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2"/>
      <c r="L1158" s="152"/>
      <c r="M1158" s="152"/>
      <c r="N1158" s="152"/>
      <c r="O1158" s="152"/>
      <c r="P1158" s="210"/>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2"/>
      <c r="L1159" s="152"/>
      <c r="M1159" s="152"/>
      <c r="N1159" s="152"/>
      <c r="O1159" s="152"/>
      <c r="P1159" s="210"/>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2"/>
      <c r="L1160" s="152"/>
      <c r="M1160" s="152"/>
      <c r="N1160" s="152"/>
      <c r="O1160" s="152"/>
      <c r="P1160" s="210"/>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2"/>
      <c r="L1161" s="152"/>
      <c r="M1161" s="152"/>
      <c r="N1161" s="152"/>
      <c r="O1161" s="152"/>
      <c r="P1161" s="210"/>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2"/>
      <c r="L1162" s="152"/>
      <c r="M1162" s="152"/>
      <c r="N1162" s="152"/>
      <c r="O1162" s="152"/>
      <c r="P1162" s="210"/>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2"/>
      <c r="L1163" s="152"/>
      <c r="M1163" s="152"/>
      <c r="N1163" s="152"/>
      <c r="O1163" s="152"/>
      <c r="P1163" s="210"/>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2"/>
      <c r="L1164" s="152"/>
      <c r="M1164" s="152"/>
      <c r="N1164" s="152"/>
      <c r="O1164" s="152"/>
      <c r="P1164" s="210"/>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2"/>
      <c r="L1165" s="152"/>
      <c r="M1165" s="152"/>
      <c r="N1165" s="152"/>
      <c r="O1165" s="152"/>
      <c r="P1165" s="210"/>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2"/>
      <c r="L1166" s="152"/>
      <c r="M1166" s="152"/>
      <c r="N1166" s="152"/>
      <c r="O1166" s="152"/>
      <c r="P1166" s="210"/>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2"/>
      <c r="L1167" s="152"/>
      <c r="M1167" s="152"/>
      <c r="N1167" s="152"/>
      <c r="O1167" s="152"/>
      <c r="P1167" s="210"/>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2"/>
      <c r="L1168" s="152"/>
      <c r="M1168" s="152"/>
      <c r="N1168" s="152"/>
      <c r="O1168" s="152"/>
      <c r="P1168" s="210"/>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2"/>
      <c r="L1169" s="152"/>
      <c r="M1169" s="152"/>
      <c r="N1169" s="152"/>
      <c r="O1169" s="152"/>
      <c r="P1169" s="210"/>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2"/>
      <c r="L1170" s="152"/>
      <c r="M1170" s="152"/>
      <c r="N1170" s="152"/>
      <c r="O1170" s="152"/>
      <c r="P1170" s="210"/>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2"/>
      <c r="L1171" s="152"/>
      <c r="M1171" s="152"/>
      <c r="N1171" s="152"/>
      <c r="O1171" s="152"/>
      <c r="P1171" s="210"/>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2"/>
      <c r="L1172" s="152"/>
      <c r="M1172" s="152"/>
      <c r="N1172" s="152"/>
      <c r="O1172" s="152"/>
      <c r="P1172" s="210"/>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2"/>
      <c r="L1173" s="152"/>
      <c r="M1173" s="152"/>
      <c r="N1173" s="152"/>
      <c r="O1173" s="152"/>
      <c r="P1173" s="210"/>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2"/>
      <c r="L1174" s="152"/>
      <c r="M1174" s="152"/>
      <c r="N1174" s="152"/>
      <c r="O1174" s="152"/>
      <c r="P1174" s="210"/>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2"/>
      <c r="L1175" s="152"/>
      <c r="M1175" s="152"/>
      <c r="N1175" s="152"/>
      <c r="O1175" s="152"/>
      <c r="P1175" s="210"/>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2"/>
      <c r="L1176" s="152"/>
      <c r="M1176" s="152"/>
      <c r="N1176" s="152"/>
      <c r="O1176" s="152"/>
      <c r="P1176" s="210"/>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2"/>
      <c r="L1177" s="152"/>
      <c r="M1177" s="152"/>
      <c r="N1177" s="152"/>
      <c r="O1177" s="152"/>
      <c r="P1177" s="210"/>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2"/>
      <c r="L1178" s="152"/>
      <c r="M1178" s="152"/>
      <c r="N1178" s="152"/>
      <c r="O1178" s="152"/>
      <c r="P1178" s="210"/>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2"/>
      <c r="L1179" s="152"/>
      <c r="M1179" s="152"/>
      <c r="N1179" s="152"/>
      <c r="O1179" s="152"/>
      <c r="P1179" s="210"/>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2"/>
      <c r="L1180" s="152"/>
      <c r="M1180" s="152"/>
      <c r="N1180" s="152"/>
      <c r="O1180" s="152"/>
      <c r="P1180" s="210"/>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2"/>
      <c r="L1181" s="152"/>
      <c r="M1181" s="152"/>
      <c r="N1181" s="152"/>
      <c r="O1181" s="152"/>
      <c r="P1181" s="210"/>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2"/>
      <c r="L1182" s="152"/>
      <c r="M1182" s="152"/>
      <c r="N1182" s="152"/>
      <c r="O1182" s="152"/>
      <c r="P1182" s="210"/>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2"/>
      <c r="L1183" s="152"/>
      <c r="M1183" s="152"/>
      <c r="N1183" s="152"/>
      <c r="O1183" s="152"/>
      <c r="P1183" s="210"/>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2"/>
      <c r="L1184" s="152"/>
      <c r="M1184" s="152"/>
      <c r="N1184" s="152"/>
      <c r="O1184" s="152"/>
      <c r="P1184" s="210"/>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2"/>
      <c r="L1185" s="152"/>
      <c r="M1185" s="152"/>
      <c r="N1185" s="152"/>
      <c r="O1185" s="152"/>
      <c r="P1185" s="210"/>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2"/>
      <c r="L1186" s="152"/>
      <c r="M1186" s="152"/>
      <c r="N1186" s="152"/>
      <c r="O1186" s="152"/>
      <c r="P1186" s="210"/>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2"/>
      <c r="L1187" s="152"/>
      <c r="M1187" s="152"/>
      <c r="N1187" s="152"/>
      <c r="O1187" s="152"/>
      <c r="P1187" s="210"/>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2"/>
      <c r="L1188" s="152"/>
      <c r="M1188" s="152"/>
      <c r="N1188" s="152"/>
      <c r="O1188" s="152"/>
      <c r="P1188" s="210"/>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2"/>
      <c r="L1189" s="152"/>
      <c r="M1189" s="152"/>
      <c r="N1189" s="152"/>
      <c r="O1189" s="152"/>
      <c r="P1189" s="210"/>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2"/>
      <c r="L1190" s="152"/>
      <c r="M1190" s="152"/>
      <c r="N1190" s="152"/>
      <c r="O1190" s="152"/>
      <c r="P1190" s="210"/>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2"/>
      <c r="L1191" s="152"/>
      <c r="M1191" s="152"/>
      <c r="N1191" s="152"/>
      <c r="O1191" s="152"/>
      <c r="P1191" s="210"/>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2"/>
      <c r="L1192" s="152"/>
      <c r="M1192" s="152"/>
      <c r="N1192" s="152"/>
      <c r="O1192" s="152"/>
      <c r="P1192" s="210"/>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2"/>
      <c r="L1193" s="152"/>
      <c r="M1193" s="152"/>
      <c r="N1193" s="152"/>
      <c r="O1193" s="152"/>
      <c r="P1193" s="210"/>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2"/>
      <c r="L1194" s="152"/>
      <c r="M1194" s="152"/>
      <c r="N1194" s="152"/>
      <c r="O1194" s="152"/>
      <c r="P1194" s="210"/>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2"/>
      <c r="L1195" s="152"/>
      <c r="M1195" s="152"/>
      <c r="N1195" s="152"/>
      <c r="O1195" s="152"/>
      <c r="P1195" s="210"/>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2"/>
      <c r="L1196" s="152"/>
      <c r="M1196" s="152"/>
      <c r="N1196" s="152"/>
      <c r="O1196" s="152"/>
      <c r="P1196" s="210"/>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2"/>
      <c r="L1197" s="152"/>
      <c r="M1197" s="152"/>
      <c r="N1197" s="152"/>
      <c r="O1197" s="152"/>
      <c r="P1197" s="210"/>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2"/>
      <c r="L1198" s="152"/>
      <c r="M1198" s="152"/>
      <c r="N1198" s="152"/>
      <c r="O1198" s="152"/>
      <c r="P1198" s="210"/>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2"/>
      <c r="L1199" s="152"/>
      <c r="M1199" s="152"/>
      <c r="N1199" s="152"/>
      <c r="O1199" s="152"/>
      <c r="P1199" s="210"/>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2"/>
      <c r="L1200" s="152"/>
      <c r="M1200" s="152"/>
      <c r="N1200" s="152"/>
      <c r="O1200" s="152"/>
      <c r="P1200" s="210"/>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2"/>
      <c r="L1201" s="152"/>
      <c r="M1201" s="152"/>
      <c r="N1201" s="152"/>
      <c r="O1201" s="152"/>
      <c r="P1201" s="210"/>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2"/>
      <c r="L1202" s="152"/>
      <c r="M1202" s="152"/>
      <c r="N1202" s="152"/>
      <c r="O1202" s="152"/>
      <c r="P1202" s="210"/>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2"/>
      <c r="L1203" s="152"/>
      <c r="M1203" s="152"/>
      <c r="N1203" s="152"/>
      <c r="O1203" s="152"/>
      <c r="P1203" s="210"/>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2"/>
      <c r="L1204" s="152"/>
      <c r="M1204" s="152"/>
      <c r="N1204" s="152"/>
      <c r="O1204" s="152"/>
      <c r="P1204" s="210"/>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2"/>
      <c r="L1205" s="152"/>
      <c r="M1205" s="152"/>
      <c r="N1205" s="152"/>
      <c r="O1205" s="152"/>
      <c r="P1205" s="210"/>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2"/>
      <c r="L1206" s="152"/>
      <c r="M1206" s="152"/>
      <c r="N1206" s="152"/>
      <c r="O1206" s="152"/>
      <c r="P1206" s="210"/>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2"/>
      <c r="L1207" s="152"/>
      <c r="M1207" s="152"/>
      <c r="N1207" s="152"/>
      <c r="O1207" s="152"/>
      <c r="P1207" s="210"/>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2"/>
      <c r="L1208" s="152"/>
      <c r="M1208" s="152"/>
      <c r="N1208" s="152"/>
      <c r="O1208" s="152"/>
      <c r="P1208" s="210"/>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2"/>
      <c r="L1209" s="152"/>
      <c r="M1209" s="152"/>
      <c r="N1209" s="152"/>
      <c r="O1209" s="152"/>
      <c r="P1209" s="210"/>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2"/>
      <c r="L1210" s="152"/>
      <c r="M1210" s="152"/>
      <c r="N1210" s="152"/>
      <c r="O1210" s="152"/>
      <c r="P1210" s="210"/>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2"/>
      <c r="L1211" s="152"/>
      <c r="M1211" s="152"/>
      <c r="N1211" s="152"/>
      <c r="O1211" s="152"/>
      <c r="P1211" s="210"/>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2"/>
      <c r="L1212" s="152"/>
      <c r="M1212" s="152"/>
      <c r="N1212" s="152"/>
      <c r="O1212" s="152"/>
      <c r="P1212" s="210"/>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2"/>
      <c r="L1213" s="152"/>
      <c r="M1213" s="152"/>
      <c r="N1213" s="152"/>
      <c r="O1213" s="152"/>
      <c r="P1213" s="210"/>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2"/>
      <c r="L1214" s="152"/>
      <c r="M1214" s="152"/>
      <c r="N1214" s="152"/>
      <c r="O1214" s="152"/>
      <c r="P1214" s="210"/>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2"/>
      <c r="L1215" s="152"/>
      <c r="M1215" s="152"/>
      <c r="N1215" s="152"/>
      <c r="O1215" s="152"/>
      <c r="P1215" s="210"/>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2"/>
      <c r="L1216" s="152"/>
      <c r="M1216" s="152"/>
      <c r="N1216" s="152"/>
      <c r="O1216" s="152"/>
      <c r="P1216" s="210"/>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2"/>
      <c r="L1217" s="152"/>
      <c r="M1217" s="152"/>
      <c r="N1217" s="152"/>
      <c r="O1217" s="152"/>
      <c r="P1217" s="210"/>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2"/>
      <c r="L1218" s="152"/>
      <c r="M1218" s="152"/>
      <c r="N1218" s="152"/>
      <c r="O1218" s="152"/>
      <c r="P1218" s="210"/>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2"/>
      <c r="L1219" s="152"/>
      <c r="M1219" s="152"/>
      <c r="N1219" s="152"/>
      <c r="O1219" s="152"/>
      <c r="P1219" s="210"/>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2"/>
      <c r="L1220" s="152"/>
      <c r="M1220" s="152"/>
      <c r="N1220" s="152"/>
      <c r="O1220" s="152"/>
      <c r="P1220" s="210"/>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2"/>
      <c r="L1221" s="152"/>
      <c r="M1221" s="152"/>
      <c r="N1221" s="152"/>
      <c r="O1221" s="152"/>
      <c r="P1221" s="210"/>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2"/>
      <c r="L1222" s="152"/>
      <c r="M1222" s="152"/>
      <c r="N1222" s="152"/>
      <c r="O1222" s="152"/>
      <c r="P1222" s="210"/>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2"/>
      <c r="L1223" s="152"/>
      <c r="M1223" s="152"/>
      <c r="N1223" s="152"/>
      <c r="O1223" s="152"/>
      <c r="P1223" s="210"/>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2"/>
      <c r="L1224" s="152"/>
      <c r="M1224" s="152"/>
      <c r="N1224" s="152"/>
      <c r="O1224" s="152"/>
      <c r="P1224" s="210"/>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2"/>
      <c r="L1225" s="152"/>
      <c r="M1225" s="152"/>
      <c r="N1225" s="152"/>
      <c r="O1225" s="152"/>
      <c r="P1225" s="210"/>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2"/>
      <c r="L1226" s="152"/>
      <c r="M1226" s="152"/>
      <c r="N1226" s="152"/>
      <c r="O1226" s="152"/>
      <c r="P1226" s="210"/>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2"/>
      <c r="L1227" s="152"/>
      <c r="M1227" s="152"/>
      <c r="N1227" s="152"/>
      <c r="O1227" s="152"/>
      <c r="P1227" s="210"/>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2"/>
      <c r="L1228" s="152"/>
      <c r="M1228" s="152"/>
      <c r="N1228" s="152"/>
      <c r="O1228" s="152"/>
      <c r="P1228" s="210"/>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2"/>
      <c r="L1229" s="152"/>
      <c r="M1229" s="152"/>
      <c r="N1229" s="152"/>
      <c r="O1229" s="152"/>
      <c r="P1229" s="210"/>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2"/>
      <c r="L1230" s="152"/>
      <c r="M1230" s="152"/>
      <c r="N1230" s="152"/>
      <c r="O1230" s="152"/>
      <c r="P1230" s="210"/>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2"/>
      <c r="L1231" s="152"/>
      <c r="M1231" s="152"/>
      <c r="N1231" s="152"/>
      <c r="O1231" s="152"/>
      <c r="P1231" s="210"/>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2"/>
      <c r="L1232" s="152"/>
      <c r="M1232" s="152"/>
      <c r="N1232" s="152"/>
      <c r="O1232" s="152"/>
      <c r="P1232" s="210"/>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2"/>
      <c r="L1233" s="152"/>
      <c r="M1233" s="152"/>
      <c r="N1233" s="152"/>
      <c r="O1233" s="152"/>
      <c r="P1233" s="210"/>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2"/>
      <c r="L1234" s="152"/>
      <c r="M1234" s="152"/>
      <c r="N1234" s="152"/>
      <c r="O1234" s="152"/>
      <c r="P1234" s="210"/>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2"/>
      <c r="L1235" s="152"/>
      <c r="M1235" s="152"/>
      <c r="N1235" s="152"/>
      <c r="O1235" s="152"/>
      <c r="P1235" s="210"/>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2"/>
      <c r="L1236" s="152"/>
      <c r="M1236" s="152"/>
      <c r="N1236" s="152"/>
      <c r="O1236" s="152"/>
      <c r="P1236" s="210"/>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2"/>
      <c r="L1237" s="152"/>
      <c r="M1237" s="152"/>
      <c r="N1237" s="152"/>
      <c r="O1237" s="152"/>
      <c r="P1237" s="210"/>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2"/>
      <c r="L1238" s="152"/>
      <c r="M1238" s="152"/>
      <c r="N1238" s="152"/>
      <c r="O1238" s="152"/>
      <c r="P1238" s="210"/>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2"/>
      <c r="L1239" s="152"/>
      <c r="M1239" s="152"/>
      <c r="N1239" s="152"/>
      <c r="O1239" s="152"/>
      <c r="P1239" s="210"/>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2"/>
      <c r="L1240" s="152"/>
      <c r="M1240" s="152"/>
      <c r="N1240" s="152"/>
      <c r="O1240" s="152"/>
      <c r="P1240" s="210"/>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2"/>
      <c r="L1241" s="152"/>
      <c r="M1241" s="152"/>
      <c r="N1241" s="152"/>
      <c r="O1241" s="152"/>
      <c r="P1241" s="210"/>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2"/>
      <c r="L1242" s="152"/>
      <c r="M1242" s="152"/>
      <c r="N1242" s="152"/>
      <c r="O1242" s="152"/>
      <c r="P1242" s="210"/>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2"/>
      <c r="L1243" s="152"/>
      <c r="M1243" s="152"/>
      <c r="N1243" s="152"/>
      <c r="O1243" s="152"/>
      <c r="P1243" s="210"/>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2"/>
      <c r="L1244" s="152"/>
      <c r="M1244" s="152"/>
      <c r="N1244" s="152"/>
      <c r="O1244" s="152"/>
      <c r="P1244" s="210"/>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2"/>
      <c r="L1245" s="152"/>
      <c r="M1245" s="152"/>
      <c r="N1245" s="152"/>
      <c r="O1245" s="152"/>
      <c r="P1245" s="210"/>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2"/>
      <c r="L1246" s="152"/>
      <c r="M1246" s="152"/>
      <c r="N1246" s="152"/>
      <c r="O1246" s="152"/>
      <c r="P1246" s="210"/>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2"/>
      <c r="L1247" s="152"/>
      <c r="M1247" s="152"/>
      <c r="N1247" s="152"/>
      <c r="O1247" s="152"/>
      <c r="P1247" s="210"/>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2"/>
      <c r="L1248" s="152"/>
      <c r="M1248" s="152"/>
      <c r="N1248" s="152"/>
      <c r="O1248" s="152"/>
      <c r="P1248" s="210"/>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2"/>
      <c r="L1249" s="152"/>
      <c r="M1249" s="152"/>
      <c r="N1249" s="152"/>
      <c r="O1249" s="152"/>
      <c r="P1249" s="210"/>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2"/>
      <c r="L1250" s="152"/>
      <c r="M1250" s="152"/>
      <c r="N1250" s="152"/>
      <c r="O1250" s="152"/>
      <c r="P1250" s="210"/>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2"/>
      <c r="L1251" s="152"/>
      <c r="M1251" s="152"/>
      <c r="N1251" s="152"/>
      <c r="O1251" s="152"/>
      <c r="P1251" s="210"/>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2"/>
      <c r="L1252" s="152"/>
      <c r="M1252" s="152"/>
      <c r="N1252" s="152"/>
      <c r="O1252" s="152"/>
      <c r="P1252" s="210"/>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2"/>
      <c r="L1253" s="152"/>
      <c r="M1253" s="152"/>
      <c r="N1253" s="152"/>
      <c r="O1253" s="152"/>
      <c r="P1253" s="210"/>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2"/>
      <c r="L1254" s="152"/>
      <c r="M1254" s="152"/>
      <c r="N1254" s="152"/>
      <c r="O1254" s="152"/>
      <c r="P1254" s="210"/>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2"/>
      <c r="L1255" s="152"/>
      <c r="M1255" s="152"/>
      <c r="N1255" s="152"/>
      <c r="O1255" s="152"/>
      <c r="P1255" s="210"/>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2"/>
      <c r="L1256" s="152"/>
      <c r="M1256" s="152"/>
      <c r="N1256" s="152"/>
      <c r="O1256" s="152"/>
      <c r="P1256" s="210"/>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2"/>
      <c r="L1257" s="152"/>
      <c r="M1257" s="152"/>
      <c r="N1257" s="152"/>
      <c r="O1257" s="152"/>
      <c r="P1257" s="210"/>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2"/>
      <c r="L1258" s="152"/>
      <c r="M1258" s="152"/>
      <c r="N1258" s="152"/>
      <c r="O1258" s="152"/>
      <c r="P1258" s="210"/>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2"/>
      <c r="L1259" s="152"/>
      <c r="M1259" s="152"/>
      <c r="N1259" s="152"/>
      <c r="O1259" s="152"/>
      <c r="P1259" s="210"/>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2"/>
      <c r="L1260" s="152"/>
      <c r="M1260" s="152"/>
      <c r="N1260" s="152"/>
      <c r="O1260" s="152"/>
      <c r="P1260" s="210"/>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2"/>
      <c r="L1261" s="152"/>
      <c r="M1261" s="152"/>
      <c r="N1261" s="152"/>
      <c r="O1261" s="152"/>
      <c r="P1261" s="210"/>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2"/>
      <c r="L1262" s="152"/>
      <c r="M1262" s="152"/>
      <c r="N1262" s="152"/>
      <c r="O1262" s="152"/>
      <c r="P1262" s="210"/>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2"/>
      <c r="L1263" s="152"/>
      <c r="M1263" s="152"/>
      <c r="N1263" s="152"/>
      <c r="O1263" s="152"/>
      <c r="P1263" s="210"/>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2"/>
      <c r="L1264" s="152"/>
      <c r="M1264" s="152"/>
      <c r="N1264" s="152"/>
      <c r="O1264" s="152"/>
      <c r="P1264" s="210"/>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2"/>
      <c r="L1265" s="152"/>
      <c r="M1265" s="152"/>
      <c r="N1265" s="152"/>
      <c r="O1265" s="152"/>
      <c r="P1265" s="210"/>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2"/>
      <c r="L1266" s="152"/>
      <c r="M1266" s="152"/>
      <c r="N1266" s="152"/>
      <c r="O1266" s="152"/>
      <c r="P1266" s="210"/>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2"/>
      <c r="L1267" s="152"/>
      <c r="M1267" s="152"/>
      <c r="N1267" s="152"/>
      <c r="O1267" s="152"/>
      <c r="P1267" s="210"/>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2"/>
      <c r="L1268" s="152"/>
      <c r="M1268" s="152"/>
      <c r="N1268" s="152"/>
      <c r="O1268" s="152"/>
      <c r="P1268" s="210"/>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2"/>
      <c r="L1269" s="152"/>
      <c r="M1269" s="152"/>
      <c r="N1269" s="152"/>
      <c r="O1269" s="152"/>
      <c r="P1269" s="210"/>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2"/>
      <c r="L1270" s="152"/>
      <c r="M1270" s="152"/>
      <c r="N1270" s="152"/>
      <c r="O1270" s="152"/>
      <c r="P1270" s="210"/>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2"/>
      <c r="L1271" s="152"/>
      <c r="M1271" s="152"/>
      <c r="N1271" s="152"/>
      <c r="O1271" s="152"/>
      <c r="P1271" s="210"/>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2"/>
      <c r="L1272" s="152"/>
      <c r="M1272" s="152"/>
      <c r="N1272" s="152"/>
      <c r="O1272" s="152"/>
      <c r="P1272" s="210"/>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2"/>
      <c r="L1273" s="152"/>
      <c r="M1273" s="152"/>
      <c r="N1273" s="152"/>
      <c r="O1273" s="152"/>
      <c r="P1273" s="210"/>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2"/>
      <c r="L1274" s="152"/>
      <c r="M1274" s="152"/>
      <c r="N1274" s="152"/>
      <c r="O1274" s="152"/>
      <c r="P1274" s="210"/>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2"/>
      <c r="L1275" s="152"/>
      <c r="M1275" s="152"/>
      <c r="N1275" s="152"/>
      <c r="O1275" s="152"/>
      <c r="P1275" s="210"/>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2"/>
      <c r="L1276" s="152"/>
      <c r="M1276" s="152"/>
      <c r="N1276" s="152"/>
      <c r="O1276" s="152"/>
      <c r="P1276" s="210"/>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2"/>
      <c r="L1277" s="152"/>
      <c r="M1277" s="152"/>
      <c r="N1277" s="152"/>
      <c r="O1277" s="152"/>
      <c r="P1277" s="210"/>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2"/>
      <c r="L1278" s="152"/>
      <c r="M1278" s="152"/>
      <c r="N1278" s="152"/>
      <c r="O1278" s="152"/>
      <c r="P1278" s="210"/>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2"/>
      <c r="L1279" s="152"/>
      <c r="M1279" s="152"/>
      <c r="N1279" s="152"/>
      <c r="O1279" s="152"/>
      <c r="P1279" s="210"/>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2"/>
      <c r="L1280" s="152"/>
      <c r="M1280" s="152"/>
      <c r="N1280" s="152"/>
      <c r="O1280" s="152"/>
      <c r="P1280" s="210"/>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2"/>
      <c r="L1281" s="152"/>
      <c r="M1281" s="152"/>
      <c r="N1281" s="152"/>
      <c r="O1281" s="152"/>
      <c r="P1281" s="210"/>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2"/>
      <c r="L1282" s="152"/>
      <c r="M1282" s="152"/>
      <c r="N1282" s="152"/>
      <c r="O1282" s="152"/>
      <c r="P1282" s="210"/>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2"/>
      <c r="L1283" s="152"/>
      <c r="M1283" s="152"/>
      <c r="N1283" s="152"/>
      <c r="O1283" s="152"/>
      <c r="P1283" s="210"/>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2"/>
      <c r="L1284" s="152"/>
      <c r="M1284" s="152"/>
      <c r="N1284" s="152"/>
      <c r="O1284" s="152"/>
      <c r="P1284" s="210"/>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2"/>
      <c r="L1285" s="152"/>
      <c r="M1285" s="152"/>
      <c r="N1285" s="152"/>
      <c r="O1285" s="152"/>
      <c r="P1285" s="210"/>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2"/>
      <c r="L1286" s="152"/>
      <c r="M1286" s="152"/>
      <c r="N1286" s="152"/>
      <c r="O1286" s="152"/>
      <c r="P1286" s="210"/>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2"/>
      <c r="L1287" s="152"/>
      <c r="M1287" s="152"/>
      <c r="N1287" s="152"/>
      <c r="O1287" s="152"/>
      <c r="P1287" s="210"/>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2"/>
      <c r="L1288" s="152"/>
      <c r="M1288" s="152"/>
      <c r="N1288" s="152"/>
      <c r="O1288" s="152"/>
      <c r="P1288" s="210"/>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2"/>
      <c r="L1289" s="152"/>
      <c r="M1289" s="152"/>
      <c r="N1289" s="152"/>
      <c r="O1289" s="152"/>
      <c r="P1289" s="210"/>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2"/>
      <c r="L1290" s="152"/>
      <c r="M1290" s="152"/>
      <c r="N1290" s="152"/>
      <c r="O1290" s="152"/>
      <c r="P1290" s="210"/>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2"/>
      <c r="L1291" s="152"/>
      <c r="M1291" s="152"/>
      <c r="N1291" s="152"/>
      <c r="O1291" s="152"/>
      <c r="P1291" s="210"/>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2"/>
      <c r="L1292" s="152"/>
      <c r="M1292" s="152"/>
      <c r="N1292" s="152"/>
      <c r="O1292" s="152"/>
      <c r="P1292" s="210"/>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2"/>
      <c r="L1293" s="152"/>
      <c r="M1293" s="152"/>
      <c r="N1293" s="152"/>
      <c r="O1293" s="152"/>
      <c r="P1293" s="210"/>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2"/>
      <c r="L1294" s="152"/>
      <c r="M1294" s="152"/>
      <c r="N1294" s="152"/>
      <c r="O1294" s="152"/>
      <c r="P1294" s="210"/>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2"/>
      <c r="L1295" s="152"/>
      <c r="M1295" s="152"/>
      <c r="N1295" s="152"/>
      <c r="O1295" s="152"/>
      <c r="P1295" s="210"/>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2"/>
      <c r="L1296" s="152"/>
      <c r="M1296" s="152"/>
      <c r="N1296" s="152"/>
      <c r="O1296" s="152"/>
      <c r="P1296" s="210"/>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2"/>
      <c r="L1297" s="152"/>
      <c r="M1297" s="152"/>
      <c r="N1297" s="152"/>
      <c r="O1297" s="152"/>
      <c r="P1297" s="210"/>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2"/>
      <c r="L1298" s="152"/>
      <c r="M1298" s="152"/>
      <c r="N1298" s="152"/>
      <c r="O1298" s="152"/>
      <c r="P1298" s="210"/>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2"/>
      <c r="L1299" s="152"/>
      <c r="M1299" s="152"/>
      <c r="N1299" s="152"/>
      <c r="O1299" s="152"/>
      <c r="P1299" s="210"/>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2"/>
      <c r="L1300" s="152"/>
      <c r="M1300" s="152"/>
      <c r="N1300" s="152"/>
      <c r="O1300" s="152"/>
      <c r="P1300" s="210"/>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2"/>
      <c r="L1301" s="152"/>
      <c r="M1301" s="152"/>
      <c r="N1301" s="152"/>
      <c r="O1301" s="152"/>
      <c r="P1301" s="210"/>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2"/>
      <c r="L1302" s="152"/>
      <c r="M1302" s="152"/>
      <c r="N1302" s="152"/>
      <c r="O1302" s="152"/>
      <c r="P1302" s="210"/>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2"/>
      <c r="L1303" s="152"/>
      <c r="M1303" s="152"/>
      <c r="N1303" s="152"/>
      <c r="O1303" s="152"/>
      <c r="P1303" s="210"/>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2"/>
      <c r="L1304" s="152"/>
      <c r="M1304" s="152"/>
      <c r="N1304" s="152"/>
      <c r="O1304" s="152"/>
      <c r="P1304" s="210"/>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2"/>
      <c r="L1305" s="152"/>
      <c r="M1305" s="152"/>
      <c r="N1305" s="152"/>
      <c r="O1305" s="152"/>
      <c r="P1305" s="210"/>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2"/>
      <c r="L1306" s="152"/>
      <c r="M1306" s="152"/>
      <c r="N1306" s="152"/>
      <c r="O1306" s="152"/>
      <c r="P1306" s="210"/>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2"/>
      <c r="L1307" s="152"/>
      <c r="M1307" s="152"/>
      <c r="N1307" s="152"/>
      <c r="O1307" s="152"/>
      <c r="P1307" s="210"/>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2"/>
      <c r="L1308" s="152"/>
      <c r="M1308" s="152"/>
      <c r="N1308" s="152"/>
      <c r="O1308" s="152"/>
      <c r="P1308" s="210"/>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2"/>
      <c r="L1309" s="152"/>
      <c r="M1309" s="152"/>
      <c r="N1309" s="152"/>
      <c r="O1309" s="152"/>
      <c r="P1309" s="210"/>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2"/>
      <c r="L1310" s="152"/>
      <c r="M1310" s="152"/>
      <c r="N1310" s="152"/>
      <c r="O1310" s="152"/>
      <c r="P1310" s="210"/>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2"/>
      <c r="L1311" s="152"/>
      <c r="M1311" s="152"/>
      <c r="N1311" s="152"/>
      <c r="O1311" s="152"/>
      <c r="P1311" s="210"/>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2"/>
      <c r="L1312" s="152"/>
      <c r="M1312" s="152"/>
      <c r="N1312" s="152"/>
      <c r="O1312" s="152"/>
      <c r="P1312" s="210"/>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2"/>
      <c r="L1313" s="152"/>
      <c r="M1313" s="152"/>
      <c r="N1313" s="152"/>
      <c r="O1313" s="152"/>
      <c r="P1313" s="210"/>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2"/>
      <c r="L1314" s="152"/>
      <c r="M1314" s="152"/>
      <c r="N1314" s="152"/>
      <c r="O1314" s="152"/>
      <c r="P1314" s="210"/>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2"/>
      <c r="L1315" s="152"/>
      <c r="M1315" s="152"/>
      <c r="N1315" s="152"/>
      <c r="O1315" s="152"/>
      <c r="P1315" s="210"/>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2"/>
      <c r="L1316" s="152"/>
      <c r="M1316" s="152"/>
      <c r="N1316" s="152"/>
      <c r="O1316" s="152"/>
      <c r="P1316" s="210"/>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2"/>
      <c r="L1317" s="152"/>
      <c r="M1317" s="152"/>
      <c r="N1317" s="152"/>
      <c r="O1317" s="152"/>
      <c r="P1317" s="210"/>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2"/>
      <c r="L1318" s="152"/>
      <c r="M1318" s="152"/>
      <c r="N1318" s="152"/>
      <c r="O1318" s="152"/>
      <c r="P1318" s="210"/>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2"/>
      <c r="L1319" s="152"/>
      <c r="M1319" s="152"/>
      <c r="N1319" s="152"/>
      <c r="O1319" s="152"/>
      <c r="P1319" s="210"/>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2"/>
      <c r="L1320" s="152"/>
      <c r="M1320" s="152"/>
      <c r="N1320" s="152"/>
      <c r="O1320" s="152"/>
      <c r="P1320" s="210"/>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2"/>
      <c r="L1321" s="152"/>
      <c r="M1321" s="152"/>
      <c r="N1321" s="152"/>
      <c r="O1321" s="152"/>
      <c r="P1321" s="210"/>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2"/>
      <c r="L1322" s="152"/>
      <c r="M1322" s="152"/>
      <c r="N1322" s="152"/>
      <c r="O1322" s="152"/>
      <c r="P1322" s="210"/>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2"/>
      <c r="L1323" s="152"/>
      <c r="M1323" s="152"/>
      <c r="N1323" s="152"/>
      <c r="O1323" s="152"/>
      <c r="P1323" s="210"/>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2"/>
      <c r="L1324" s="152"/>
      <c r="M1324" s="152"/>
      <c r="N1324" s="152"/>
      <c r="O1324" s="152"/>
      <c r="P1324" s="210"/>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2"/>
      <c r="L1325" s="152"/>
      <c r="M1325" s="152"/>
      <c r="N1325" s="152"/>
      <c r="O1325" s="152"/>
      <c r="P1325" s="210"/>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2"/>
      <c r="L1326" s="152"/>
      <c r="M1326" s="152"/>
      <c r="N1326" s="152"/>
      <c r="O1326" s="152"/>
      <c r="P1326" s="210"/>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2"/>
      <c r="L1327" s="152"/>
      <c r="M1327" s="152"/>
      <c r="N1327" s="152"/>
      <c r="O1327" s="152"/>
      <c r="P1327" s="210"/>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2"/>
      <c r="L1328" s="152"/>
      <c r="M1328" s="152"/>
      <c r="N1328" s="152"/>
      <c r="O1328" s="152"/>
      <c r="P1328" s="210"/>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2"/>
      <c r="L1329" s="152"/>
      <c r="M1329" s="152"/>
      <c r="N1329" s="152"/>
      <c r="O1329" s="152"/>
      <c r="P1329" s="210"/>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2"/>
      <c r="L1330" s="152"/>
      <c r="M1330" s="152"/>
      <c r="N1330" s="152"/>
      <c r="O1330" s="152"/>
      <c r="P1330" s="210"/>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2"/>
      <c r="L1331" s="152"/>
      <c r="M1331" s="152"/>
      <c r="N1331" s="152"/>
      <c r="O1331" s="152"/>
      <c r="P1331" s="210"/>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2"/>
      <c r="L1332" s="152"/>
      <c r="M1332" s="152"/>
      <c r="N1332" s="152"/>
      <c r="O1332" s="152"/>
      <c r="P1332" s="210"/>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2"/>
      <c r="L1333" s="152"/>
      <c r="M1333" s="152"/>
      <c r="N1333" s="152"/>
      <c r="O1333" s="152"/>
      <c r="P1333" s="210"/>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2"/>
      <c r="L1334" s="152"/>
      <c r="M1334" s="152"/>
      <c r="N1334" s="152"/>
      <c r="O1334" s="152"/>
      <c r="P1334" s="210"/>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2"/>
      <c r="L1335" s="152"/>
      <c r="M1335" s="152"/>
      <c r="N1335" s="152"/>
      <c r="O1335" s="152"/>
      <c r="P1335" s="210"/>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2"/>
      <c r="L1336" s="152"/>
      <c r="M1336" s="152"/>
      <c r="N1336" s="152"/>
      <c r="O1336" s="152"/>
      <c r="P1336" s="210"/>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2"/>
      <c r="L1337" s="152"/>
      <c r="M1337" s="152"/>
      <c r="N1337" s="152"/>
      <c r="O1337" s="152"/>
      <c r="P1337" s="210"/>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2"/>
      <c r="L1338" s="152"/>
      <c r="M1338" s="152"/>
      <c r="N1338" s="152"/>
      <c r="O1338" s="152"/>
      <c r="P1338" s="210"/>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2"/>
      <c r="L1339" s="152"/>
      <c r="M1339" s="152"/>
      <c r="N1339" s="152"/>
      <c r="O1339" s="152"/>
      <c r="P1339" s="210"/>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2"/>
      <c r="L1340" s="152"/>
      <c r="M1340" s="152"/>
      <c r="N1340" s="152"/>
      <c r="O1340" s="152"/>
      <c r="P1340" s="210"/>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2"/>
      <c r="L1341" s="152"/>
      <c r="M1341" s="152"/>
      <c r="N1341" s="152"/>
      <c r="O1341" s="152"/>
      <c r="P1341" s="210"/>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2"/>
      <c r="L1342" s="152"/>
      <c r="M1342" s="152"/>
      <c r="N1342" s="152"/>
      <c r="O1342" s="152"/>
      <c r="P1342" s="210"/>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2"/>
      <c r="L1343" s="152"/>
      <c r="M1343" s="152"/>
      <c r="N1343" s="152"/>
      <c r="O1343" s="152"/>
      <c r="P1343" s="210"/>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2"/>
      <c r="L1344" s="152"/>
      <c r="M1344" s="152"/>
      <c r="N1344" s="152"/>
      <c r="O1344" s="152"/>
      <c r="P1344" s="210"/>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2"/>
      <c r="L1345" s="152"/>
      <c r="M1345" s="152"/>
      <c r="N1345" s="152"/>
      <c r="O1345" s="152"/>
      <c r="P1345" s="210"/>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2"/>
      <c r="L1346" s="152"/>
      <c r="M1346" s="152"/>
      <c r="N1346" s="152"/>
      <c r="O1346" s="152"/>
      <c r="P1346" s="210"/>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2"/>
      <c r="L1347" s="152"/>
      <c r="M1347" s="152"/>
      <c r="N1347" s="152"/>
      <c r="O1347" s="152"/>
      <c r="P1347" s="210"/>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2"/>
      <c r="L1348" s="152"/>
      <c r="M1348" s="152"/>
      <c r="N1348" s="152"/>
      <c r="O1348" s="152"/>
      <c r="P1348" s="210"/>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2"/>
      <c r="L1349" s="152"/>
      <c r="M1349" s="152"/>
      <c r="N1349" s="152"/>
      <c r="O1349" s="152"/>
      <c r="P1349" s="210"/>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2"/>
      <c r="L1350" s="152"/>
      <c r="M1350" s="152"/>
      <c r="N1350" s="152"/>
      <c r="O1350" s="152"/>
      <c r="P1350" s="210"/>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2"/>
      <c r="L1351" s="152"/>
      <c r="M1351" s="152"/>
      <c r="N1351" s="152"/>
      <c r="O1351" s="152"/>
      <c r="P1351" s="210"/>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2"/>
      <c r="L1352" s="152"/>
      <c r="M1352" s="152"/>
      <c r="N1352" s="152"/>
      <c r="O1352" s="152"/>
      <c r="P1352" s="210"/>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2"/>
      <c r="L1353" s="152"/>
      <c r="M1353" s="152"/>
      <c r="N1353" s="152"/>
      <c r="O1353" s="152"/>
      <c r="P1353" s="210"/>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2"/>
      <c r="L1354" s="152"/>
      <c r="M1354" s="152"/>
      <c r="N1354" s="152"/>
      <c r="O1354" s="152"/>
      <c r="P1354" s="210"/>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2"/>
      <c r="L1355" s="152"/>
      <c r="M1355" s="152"/>
      <c r="N1355" s="152"/>
      <c r="O1355" s="152"/>
      <c r="P1355" s="210"/>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2"/>
      <c r="L1356" s="152"/>
      <c r="M1356" s="152"/>
      <c r="N1356" s="152"/>
      <c r="O1356" s="152"/>
      <c r="P1356" s="210"/>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2"/>
      <c r="L1357" s="152"/>
      <c r="M1357" s="152"/>
      <c r="N1357" s="152"/>
      <c r="O1357" s="152"/>
      <c r="P1357" s="210"/>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2"/>
      <c r="L1358" s="152"/>
      <c r="M1358" s="152"/>
      <c r="N1358" s="152"/>
      <c r="O1358" s="152"/>
      <c r="P1358" s="210"/>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2"/>
      <c r="L1359" s="152"/>
      <c r="M1359" s="152"/>
      <c r="N1359" s="152"/>
      <c r="O1359" s="152"/>
      <c r="P1359" s="210"/>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2"/>
      <c r="L1360" s="152"/>
      <c r="M1360" s="152"/>
      <c r="N1360" s="152"/>
      <c r="O1360" s="152"/>
      <c r="P1360" s="210"/>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2"/>
      <c r="L1361" s="152"/>
      <c r="M1361" s="152"/>
      <c r="N1361" s="152"/>
      <c r="O1361" s="152"/>
      <c r="P1361" s="210"/>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2"/>
      <c r="L1362" s="152"/>
      <c r="M1362" s="152"/>
      <c r="N1362" s="152"/>
      <c r="O1362" s="152"/>
      <c r="P1362" s="210"/>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2"/>
      <c r="L1363" s="152"/>
      <c r="M1363" s="152"/>
      <c r="N1363" s="152"/>
      <c r="O1363" s="152"/>
      <c r="P1363" s="210"/>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2"/>
      <c r="L1364" s="152"/>
      <c r="M1364" s="152"/>
      <c r="N1364" s="152"/>
      <c r="O1364" s="152"/>
      <c r="P1364" s="210"/>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2"/>
      <c r="L1365" s="152"/>
      <c r="M1365" s="152"/>
      <c r="N1365" s="152"/>
      <c r="O1365" s="152"/>
      <c r="P1365" s="210"/>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2"/>
      <c r="L1366" s="152"/>
      <c r="M1366" s="152"/>
      <c r="N1366" s="152"/>
      <c r="O1366" s="152"/>
      <c r="P1366" s="210"/>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2"/>
      <c r="L1367" s="152"/>
      <c r="M1367" s="152"/>
      <c r="N1367" s="152"/>
      <c r="O1367" s="152"/>
      <c r="P1367" s="210"/>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2"/>
      <c r="L1368" s="152"/>
      <c r="M1368" s="152"/>
      <c r="N1368" s="152"/>
      <c r="O1368" s="152"/>
      <c r="P1368" s="210"/>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2"/>
      <c r="L1369" s="152"/>
      <c r="M1369" s="152"/>
      <c r="N1369" s="152"/>
      <c r="O1369" s="152"/>
      <c r="P1369" s="210"/>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2"/>
      <c r="L1370" s="152"/>
      <c r="M1370" s="152"/>
      <c r="N1370" s="152"/>
      <c r="O1370" s="152"/>
      <c r="P1370" s="210"/>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2"/>
      <c r="L1371" s="152"/>
      <c r="M1371" s="152"/>
      <c r="N1371" s="152"/>
      <c r="O1371" s="152"/>
      <c r="P1371" s="210"/>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2"/>
      <c r="L1372" s="152"/>
      <c r="M1372" s="152"/>
      <c r="N1372" s="152"/>
      <c r="O1372" s="152"/>
      <c r="P1372" s="210"/>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2"/>
      <c r="L1373" s="152"/>
      <c r="M1373" s="152"/>
      <c r="N1373" s="152"/>
      <c r="O1373" s="152"/>
      <c r="P1373" s="210"/>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2"/>
      <c r="L1374" s="152"/>
      <c r="M1374" s="152"/>
      <c r="N1374" s="152"/>
      <c r="O1374" s="152"/>
      <c r="P1374" s="210"/>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2"/>
      <c r="L1375" s="152"/>
      <c r="M1375" s="152"/>
      <c r="N1375" s="152"/>
      <c r="O1375" s="152"/>
      <c r="P1375" s="210"/>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2"/>
      <c r="L1376" s="152"/>
      <c r="M1376" s="152"/>
      <c r="N1376" s="152"/>
      <c r="O1376" s="152"/>
      <c r="P1376" s="210"/>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2"/>
      <c r="L1377" s="152"/>
      <c r="M1377" s="152"/>
      <c r="N1377" s="152"/>
      <c r="O1377" s="152"/>
      <c r="P1377" s="210"/>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2"/>
      <c r="L1378" s="152"/>
      <c r="M1378" s="152"/>
      <c r="N1378" s="152"/>
      <c r="O1378" s="152"/>
      <c r="P1378" s="210"/>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2"/>
      <c r="L1379" s="152"/>
      <c r="M1379" s="152"/>
      <c r="N1379" s="152"/>
      <c r="O1379" s="152"/>
      <c r="P1379" s="210"/>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2"/>
      <c r="L1380" s="152"/>
      <c r="M1380" s="152"/>
      <c r="N1380" s="152"/>
      <c r="O1380" s="152"/>
      <c r="P1380" s="210"/>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2"/>
      <c r="L1381" s="152"/>
      <c r="M1381" s="152"/>
      <c r="N1381" s="152"/>
      <c r="O1381" s="152"/>
      <c r="P1381" s="210"/>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2"/>
      <c r="L1382" s="152"/>
      <c r="M1382" s="152"/>
      <c r="N1382" s="152"/>
      <c r="O1382" s="152"/>
      <c r="P1382" s="210"/>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2"/>
      <c r="L1383" s="152"/>
      <c r="M1383" s="152"/>
      <c r="N1383" s="152"/>
      <c r="O1383" s="152"/>
      <c r="P1383" s="210"/>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2"/>
      <c r="L1384" s="152"/>
      <c r="M1384" s="152"/>
      <c r="N1384" s="152"/>
      <c r="O1384" s="152"/>
      <c r="P1384" s="210"/>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2"/>
      <c r="L1385" s="152"/>
      <c r="M1385" s="152"/>
      <c r="N1385" s="152"/>
      <c r="O1385" s="152"/>
      <c r="P1385" s="210"/>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2"/>
      <c r="L1386" s="152"/>
      <c r="M1386" s="152"/>
      <c r="N1386" s="152"/>
      <c r="O1386" s="152"/>
      <c r="P1386" s="210"/>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2"/>
      <c r="L1387" s="152"/>
      <c r="M1387" s="152"/>
      <c r="N1387" s="152"/>
      <c r="O1387" s="152"/>
      <c r="P1387" s="210"/>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2"/>
      <c r="L1388" s="152"/>
      <c r="M1388" s="152"/>
      <c r="N1388" s="152"/>
      <c r="O1388" s="152"/>
      <c r="P1388" s="210"/>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2"/>
      <c r="L1389" s="152"/>
      <c r="M1389" s="152"/>
      <c r="N1389" s="152"/>
      <c r="O1389" s="152"/>
      <c r="P1389" s="210"/>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2"/>
      <c r="L1390" s="152"/>
      <c r="M1390" s="152"/>
      <c r="N1390" s="152"/>
      <c r="O1390" s="152"/>
      <c r="P1390" s="210"/>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2"/>
      <c r="L1391" s="152"/>
      <c r="M1391" s="152"/>
      <c r="N1391" s="152"/>
      <c r="O1391" s="152"/>
      <c r="P1391" s="210"/>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2"/>
      <c r="L1392" s="152"/>
      <c r="M1392" s="152"/>
      <c r="N1392" s="152"/>
      <c r="O1392" s="152"/>
      <c r="P1392" s="210"/>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2"/>
      <c r="L1393" s="152"/>
      <c r="M1393" s="152"/>
      <c r="N1393" s="152"/>
      <c r="O1393" s="152"/>
      <c r="P1393" s="210"/>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2"/>
      <c r="L1394" s="152"/>
      <c r="M1394" s="152"/>
      <c r="N1394" s="152"/>
      <c r="O1394" s="152"/>
      <c r="P1394" s="210"/>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2"/>
      <c r="L1395" s="152"/>
      <c r="M1395" s="152"/>
      <c r="N1395" s="152"/>
      <c r="O1395" s="152"/>
      <c r="P1395" s="210"/>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2"/>
      <c r="L1396" s="152"/>
      <c r="M1396" s="152"/>
      <c r="N1396" s="152"/>
      <c r="O1396" s="152"/>
      <c r="P1396" s="210"/>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2"/>
      <c r="L1397" s="152"/>
      <c r="M1397" s="152"/>
      <c r="N1397" s="152"/>
      <c r="O1397" s="152"/>
      <c r="P1397" s="210"/>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2"/>
      <c r="L1398" s="152"/>
      <c r="M1398" s="152"/>
      <c r="N1398" s="152"/>
      <c r="O1398" s="152"/>
      <c r="P1398" s="210"/>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2"/>
      <c r="L1399" s="152"/>
      <c r="M1399" s="152"/>
      <c r="N1399" s="152"/>
      <c r="O1399" s="152"/>
      <c r="P1399" s="210"/>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2"/>
      <c r="L1400" s="152"/>
      <c r="M1400" s="152"/>
      <c r="N1400" s="152"/>
      <c r="O1400" s="152"/>
      <c r="P1400" s="210"/>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2"/>
      <c r="L1401" s="152"/>
      <c r="M1401" s="152"/>
      <c r="N1401" s="152"/>
      <c r="O1401" s="152"/>
      <c r="P1401" s="210"/>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2"/>
      <c r="L1402" s="152"/>
      <c r="M1402" s="152"/>
      <c r="N1402" s="152"/>
      <c r="O1402" s="152"/>
      <c r="P1402" s="210"/>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2"/>
      <c r="L1403" s="152"/>
      <c r="M1403" s="152"/>
      <c r="N1403" s="152"/>
      <c r="O1403" s="152"/>
      <c r="P1403" s="210"/>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2"/>
      <c r="L1404" s="152"/>
      <c r="M1404" s="152"/>
      <c r="N1404" s="152"/>
      <c r="O1404" s="152"/>
      <c r="P1404" s="210"/>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2"/>
      <c r="L1405" s="152"/>
      <c r="M1405" s="152"/>
      <c r="N1405" s="152"/>
      <c r="O1405" s="152"/>
      <c r="P1405" s="210"/>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2"/>
      <c r="L1406" s="152"/>
      <c r="M1406" s="152"/>
      <c r="N1406" s="152"/>
      <c r="O1406" s="152"/>
      <c r="P1406" s="210"/>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2"/>
      <c r="L1407" s="152"/>
      <c r="M1407" s="152"/>
      <c r="N1407" s="152"/>
      <c r="O1407" s="152"/>
      <c r="P1407" s="210"/>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2"/>
      <c r="L1408" s="152"/>
      <c r="M1408" s="152"/>
      <c r="N1408" s="152"/>
      <c r="O1408" s="152"/>
      <c r="P1408" s="210"/>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2"/>
      <c r="L1409" s="152"/>
      <c r="M1409" s="152"/>
      <c r="N1409" s="152"/>
      <c r="O1409" s="152"/>
      <c r="P1409" s="210"/>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2"/>
      <c r="L1410" s="152"/>
      <c r="M1410" s="152"/>
      <c r="N1410" s="152"/>
      <c r="O1410" s="152"/>
      <c r="P1410" s="210"/>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2"/>
      <c r="L1411" s="152"/>
      <c r="M1411" s="152"/>
      <c r="N1411" s="152"/>
      <c r="O1411" s="152"/>
      <c r="P1411" s="210"/>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2"/>
      <c r="L1412" s="152"/>
      <c r="M1412" s="152"/>
      <c r="N1412" s="152"/>
      <c r="O1412" s="152"/>
      <c r="P1412" s="210"/>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2"/>
      <c r="L1413" s="152"/>
      <c r="M1413" s="152"/>
      <c r="N1413" s="152"/>
      <c r="O1413" s="152"/>
      <c r="P1413" s="210"/>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2"/>
      <c r="L1414" s="152"/>
      <c r="M1414" s="152"/>
      <c r="N1414" s="152"/>
      <c r="O1414" s="152"/>
      <c r="P1414" s="210"/>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2"/>
      <c r="L1415" s="152"/>
      <c r="M1415" s="152"/>
      <c r="N1415" s="152"/>
      <c r="O1415" s="152"/>
      <c r="P1415" s="210"/>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2"/>
      <c r="L1416" s="152"/>
      <c r="M1416" s="152"/>
      <c r="N1416" s="152"/>
      <c r="O1416" s="152"/>
      <c r="P1416" s="210"/>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2"/>
      <c r="L1417" s="152"/>
      <c r="M1417" s="152"/>
      <c r="N1417" s="152"/>
      <c r="O1417" s="152"/>
      <c r="P1417" s="210"/>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2"/>
      <c r="L1418" s="152"/>
      <c r="M1418" s="152"/>
      <c r="N1418" s="152"/>
      <c r="O1418" s="152"/>
      <c r="P1418" s="210"/>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2"/>
      <c r="L1419" s="152"/>
      <c r="M1419" s="152"/>
      <c r="N1419" s="152"/>
      <c r="O1419" s="152"/>
      <c r="P1419" s="210"/>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2"/>
      <c r="L1420" s="152"/>
      <c r="M1420" s="152"/>
      <c r="N1420" s="152"/>
      <c r="O1420" s="152"/>
      <c r="P1420" s="210"/>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2"/>
      <c r="L1421" s="152"/>
      <c r="M1421" s="152"/>
      <c r="N1421" s="152"/>
      <c r="O1421" s="152"/>
      <c r="P1421" s="210"/>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2"/>
      <c r="L1422" s="152"/>
      <c r="M1422" s="152"/>
      <c r="N1422" s="152"/>
      <c r="O1422" s="152"/>
      <c r="P1422" s="210"/>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2"/>
      <c r="L1423" s="152"/>
      <c r="M1423" s="152"/>
      <c r="N1423" s="152"/>
      <c r="O1423" s="152"/>
      <c r="P1423" s="210"/>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2"/>
      <c r="L1424" s="152"/>
      <c r="M1424" s="152"/>
      <c r="N1424" s="152"/>
      <c r="O1424" s="152"/>
      <c r="P1424" s="210"/>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2"/>
      <c r="L1425" s="152"/>
      <c r="M1425" s="152"/>
      <c r="N1425" s="152"/>
      <c r="O1425" s="152"/>
      <c r="P1425" s="210"/>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2"/>
      <c r="L1426" s="152"/>
      <c r="M1426" s="152"/>
      <c r="N1426" s="152"/>
      <c r="O1426" s="152"/>
      <c r="P1426" s="210"/>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2"/>
      <c r="L1427" s="152"/>
      <c r="M1427" s="152"/>
      <c r="N1427" s="152"/>
      <c r="O1427" s="152"/>
      <c r="P1427" s="210"/>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2"/>
      <c r="L1428" s="152"/>
      <c r="M1428" s="152"/>
      <c r="N1428" s="152"/>
      <c r="O1428" s="152"/>
      <c r="P1428" s="210"/>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2"/>
      <c r="L1429" s="152"/>
      <c r="M1429" s="152"/>
      <c r="N1429" s="152"/>
      <c r="O1429" s="152"/>
      <c r="P1429" s="210"/>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2"/>
      <c r="L1430" s="152"/>
      <c r="M1430" s="152"/>
      <c r="N1430" s="152"/>
      <c r="O1430" s="152"/>
      <c r="P1430" s="210"/>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2"/>
      <c r="L1431" s="152"/>
      <c r="M1431" s="152"/>
      <c r="N1431" s="152"/>
      <c r="O1431" s="152"/>
      <c r="P1431" s="210"/>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2"/>
      <c r="L1432" s="152"/>
      <c r="M1432" s="152"/>
      <c r="N1432" s="152"/>
      <c r="O1432" s="152"/>
      <c r="P1432" s="210"/>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2"/>
      <c r="L1433" s="152"/>
      <c r="M1433" s="152"/>
      <c r="N1433" s="152"/>
      <c r="O1433" s="152"/>
      <c r="P1433" s="210"/>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2"/>
      <c r="L1434" s="152"/>
      <c r="M1434" s="152"/>
      <c r="N1434" s="152"/>
      <c r="O1434" s="152"/>
      <c r="P1434" s="210"/>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2"/>
      <c r="L1435" s="152"/>
      <c r="M1435" s="152"/>
      <c r="N1435" s="152"/>
      <c r="O1435" s="152"/>
      <c r="P1435" s="210"/>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2"/>
      <c r="L1436" s="152"/>
      <c r="M1436" s="152"/>
      <c r="N1436" s="152"/>
      <c r="O1436" s="152"/>
      <c r="P1436" s="210"/>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2"/>
      <c r="L1437" s="152"/>
      <c r="M1437" s="152"/>
      <c r="N1437" s="152"/>
      <c r="O1437" s="152"/>
      <c r="P1437" s="210"/>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2"/>
      <c r="L1438" s="152"/>
      <c r="M1438" s="152"/>
      <c r="N1438" s="152"/>
      <c r="O1438" s="152"/>
      <c r="P1438" s="210"/>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2"/>
      <c r="L1439" s="152"/>
      <c r="M1439" s="152"/>
      <c r="N1439" s="152"/>
      <c r="O1439" s="152"/>
      <c r="P1439" s="210"/>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2"/>
      <c r="L1440" s="152"/>
      <c r="M1440" s="152"/>
      <c r="N1440" s="152"/>
      <c r="O1440" s="152"/>
      <c r="P1440" s="210"/>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2"/>
      <c r="L1441" s="152"/>
      <c r="M1441" s="152"/>
      <c r="N1441" s="152"/>
      <c r="O1441" s="152"/>
      <c r="P1441" s="210"/>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2"/>
      <c r="L1442" s="152"/>
      <c r="M1442" s="152"/>
      <c r="N1442" s="152"/>
      <c r="O1442" s="152"/>
      <c r="P1442" s="210"/>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2"/>
      <c r="L1443" s="152"/>
      <c r="M1443" s="152"/>
      <c r="N1443" s="152"/>
      <c r="O1443" s="152"/>
      <c r="P1443" s="210"/>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2"/>
      <c r="L1444" s="152"/>
      <c r="M1444" s="152"/>
      <c r="N1444" s="152"/>
      <c r="O1444" s="152"/>
      <c r="P1444" s="210"/>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2"/>
      <c r="L1445" s="152"/>
      <c r="M1445" s="152"/>
      <c r="N1445" s="152"/>
      <c r="O1445" s="152"/>
      <c r="P1445" s="210"/>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2"/>
      <c r="L1446" s="152"/>
      <c r="M1446" s="152"/>
      <c r="N1446" s="152"/>
      <c r="O1446" s="152"/>
      <c r="P1446" s="210"/>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2"/>
      <c r="L1447" s="152"/>
      <c r="M1447" s="152"/>
      <c r="N1447" s="152"/>
      <c r="O1447" s="152"/>
      <c r="P1447" s="210"/>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2"/>
      <c r="L1448" s="152"/>
      <c r="M1448" s="152"/>
      <c r="N1448" s="152"/>
      <c r="O1448" s="152"/>
      <c r="P1448" s="210"/>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2"/>
      <c r="L1449" s="152"/>
      <c r="M1449" s="152"/>
      <c r="N1449" s="152"/>
      <c r="O1449" s="152"/>
      <c r="P1449" s="210"/>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2"/>
      <c r="L1450" s="152"/>
      <c r="M1450" s="152"/>
      <c r="N1450" s="152"/>
      <c r="O1450" s="152"/>
      <c r="P1450" s="210"/>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2"/>
      <c r="L1451" s="152"/>
      <c r="M1451" s="152"/>
      <c r="N1451" s="152"/>
      <c r="O1451" s="152"/>
      <c r="P1451" s="210"/>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2"/>
      <c r="L1452" s="152"/>
      <c r="M1452" s="152"/>
      <c r="N1452" s="152"/>
      <c r="O1452" s="152"/>
      <c r="P1452" s="210"/>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2"/>
      <c r="L1453" s="152"/>
      <c r="M1453" s="152"/>
      <c r="N1453" s="152"/>
      <c r="O1453" s="152"/>
      <c r="P1453" s="210"/>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2"/>
      <c r="L1454" s="152"/>
      <c r="M1454" s="152"/>
      <c r="N1454" s="152"/>
      <c r="O1454" s="152"/>
      <c r="P1454" s="210"/>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2"/>
      <c r="L1455" s="152"/>
      <c r="M1455" s="152"/>
      <c r="N1455" s="152"/>
      <c r="O1455" s="152"/>
      <c r="P1455" s="210"/>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2"/>
      <c r="L1456" s="152"/>
      <c r="M1456" s="152"/>
      <c r="N1456" s="152"/>
      <c r="O1456" s="152"/>
      <c r="P1456" s="210"/>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2"/>
      <c r="L1457" s="152"/>
      <c r="M1457" s="152"/>
      <c r="N1457" s="152"/>
      <c r="O1457" s="152"/>
      <c r="P1457" s="210"/>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2"/>
      <c r="L1458" s="152"/>
      <c r="M1458" s="152"/>
      <c r="N1458" s="152"/>
      <c r="O1458" s="152"/>
      <c r="P1458" s="210"/>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2"/>
      <c r="L1459" s="152"/>
      <c r="M1459" s="152"/>
      <c r="N1459" s="152"/>
      <c r="O1459" s="152"/>
      <c r="P1459" s="210"/>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2"/>
      <c r="L1460" s="152"/>
      <c r="M1460" s="152"/>
      <c r="N1460" s="152"/>
      <c r="O1460" s="152"/>
      <c r="P1460" s="210"/>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2"/>
      <c r="L1461" s="152"/>
      <c r="M1461" s="152"/>
      <c r="N1461" s="152"/>
      <c r="O1461" s="152"/>
      <c r="P1461" s="210"/>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2"/>
      <c r="L1462" s="152"/>
      <c r="M1462" s="152"/>
      <c r="N1462" s="152"/>
      <c r="O1462" s="152"/>
      <c r="P1462" s="210"/>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2"/>
      <c r="L1463" s="152"/>
      <c r="M1463" s="152"/>
      <c r="N1463" s="152"/>
      <c r="O1463" s="152"/>
      <c r="P1463" s="210"/>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2"/>
      <c r="L1464" s="152"/>
      <c r="M1464" s="152"/>
      <c r="N1464" s="152"/>
      <c r="O1464" s="152"/>
      <c r="P1464" s="210"/>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2"/>
      <c r="L1465" s="152"/>
      <c r="M1465" s="152"/>
      <c r="N1465" s="152"/>
      <c r="O1465" s="152"/>
      <c r="P1465" s="210"/>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2"/>
      <c r="L1466" s="152"/>
      <c r="M1466" s="152"/>
      <c r="N1466" s="152"/>
      <c r="O1466" s="152"/>
      <c r="P1466" s="210"/>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2"/>
      <c r="L1467" s="152"/>
      <c r="M1467" s="152"/>
      <c r="N1467" s="152"/>
      <c r="O1467" s="152"/>
      <c r="P1467" s="210"/>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2"/>
      <c r="L1468" s="152"/>
      <c r="M1468" s="152"/>
      <c r="N1468" s="152"/>
      <c r="O1468" s="152"/>
      <c r="P1468" s="210"/>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2"/>
      <c r="L1469" s="152"/>
      <c r="M1469" s="152"/>
      <c r="N1469" s="152"/>
      <c r="O1469" s="152"/>
      <c r="P1469" s="210"/>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2"/>
      <c r="L1470" s="152"/>
      <c r="M1470" s="152"/>
      <c r="N1470" s="152"/>
      <c r="O1470" s="152"/>
      <c r="P1470" s="210"/>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2"/>
      <c r="L1471" s="152"/>
      <c r="M1471" s="152"/>
      <c r="N1471" s="152"/>
      <c r="O1471" s="152"/>
      <c r="P1471" s="210"/>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2"/>
      <c r="L1472" s="152"/>
      <c r="M1472" s="152"/>
      <c r="N1472" s="152"/>
      <c r="O1472" s="152"/>
      <c r="P1472" s="210"/>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2"/>
      <c r="L1473" s="152"/>
      <c r="M1473" s="152"/>
      <c r="N1473" s="152"/>
      <c r="O1473" s="152"/>
      <c r="P1473" s="210"/>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2"/>
      <c r="L1474" s="152"/>
      <c r="M1474" s="152"/>
      <c r="N1474" s="152"/>
      <c r="O1474" s="152"/>
      <c r="P1474" s="210"/>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2"/>
      <c r="L1475" s="152"/>
      <c r="M1475" s="152"/>
      <c r="N1475" s="152"/>
      <c r="O1475" s="152"/>
      <c r="P1475" s="210"/>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2"/>
      <c r="L1476" s="152"/>
      <c r="M1476" s="152"/>
      <c r="N1476" s="152"/>
      <c r="O1476" s="152"/>
      <c r="P1476" s="210"/>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2"/>
      <c r="L1477" s="152"/>
      <c r="M1477" s="152"/>
      <c r="N1477" s="152"/>
      <c r="O1477" s="152"/>
      <c r="P1477" s="210"/>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2"/>
      <c r="L1478" s="152"/>
      <c r="M1478" s="152"/>
      <c r="N1478" s="152"/>
      <c r="O1478" s="152"/>
      <c r="P1478" s="210"/>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2"/>
      <c r="L1479" s="152"/>
      <c r="M1479" s="152"/>
      <c r="N1479" s="152"/>
      <c r="O1479" s="152"/>
      <c r="P1479" s="210"/>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2"/>
      <c r="L1480" s="152"/>
      <c r="M1480" s="152"/>
      <c r="N1480" s="152"/>
      <c r="O1480" s="152"/>
      <c r="P1480" s="210"/>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2"/>
      <c r="L1481" s="152"/>
      <c r="M1481" s="152"/>
      <c r="N1481" s="152"/>
      <c r="O1481" s="152"/>
      <c r="P1481" s="210"/>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2"/>
      <c r="L1482" s="152"/>
      <c r="M1482" s="152"/>
      <c r="N1482" s="152"/>
      <c r="O1482" s="152"/>
      <c r="P1482" s="210"/>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2"/>
      <c r="L1483" s="152"/>
      <c r="M1483" s="152"/>
      <c r="N1483" s="152"/>
      <c r="O1483" s="152"/>
      <c r="P1483" s="210"/>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2"/>
      <c r="L1484" s="152"/>
      <c r="M1484" s="152"/>
      <c r="N1484" s="152"/>
      <c r="O1484" s="152"/>
      <c r="P1484" s="210"/>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2"/>
      <c r="L1485" s="152"/>
      <c r="M1485" s="152"/>
      <c r="N1485" s="152"/>
      <c r="O1485" s="152"/>
      <c r="P1485" s="210"/>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2"/>
      <c r="L1486" s="152"/>
      <c r="M1486" s="152"/>
      <c r="N1486" s="152"/>
      <c r="O1486" s="152"/>
      <c r="P1486" s="210"/>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2"/>
      <c r="L1487" s="152"/>
      <c r="M1487" s="152"/>
      <c r="N1487" s="152"/>
      <c r="O1487" s="152"/>
      <c r="P1487" s="210"/>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2"/>
      <c r="L1488" s="152"/>
      <c r="M1488" s="152"/>
      <c r="N1488" s="152"/>
      <c r="O1488" s="152"/>
      <c r="P1488" s="210"/>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2"/>
      <c r="L1489" s="152"/>
      <c r="M1489" s="152"/>
      <c r="N1489" s="152"/>
      <c r="O1489" s="152"/>
      <c r="P1489" s="210"/>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2"/>
      <c r="L1490" s="152"/>
      <c r="M1490" s="152"/>
      <c r="N1490" s="152"/>
      <c r="O1490" s="152"/>
      <c r="P1490" s="210"/>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2"/>
      <c r="L1491" s="152"/>
      <c r="M1491" s="152"/>
      <c r="N1491" s="152"/>
      <c r="O1491" s="152"/>
      <c r="P1491" s="210"/>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2"/>
      <c r="L1492" s="152"/>
      <c r="M1492" s="152"/>
      <c r="N1492" s="152"/>
      <c r="O1492" s="152"/>
      <c r="P1492" s="210"/>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2"/>
      <c r="L1493" s="152"/>
      <c r="M1493" s="152"/>
      <c r="N1493" s="152"/>
      <c r="O1493" s="152"/>
      <c r="P1493" s="210"/>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2"/>
      <c r="L1494" s="152"/>
      <c r="M1494" s="152"/>
      <c r="N1494" s="152"/>
      <c r="O1494" s="152"/>
      <c r="P1494" s="210"/>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2"/>
      <c r="L1495" s="152"/>
      <c r="M1495" s="152"/>
      <c r="N1495" s="152"/>
      <c r="O1495" s="152"/>
      <c r="P1495" s="210"/>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2"/>
      <c r="L1496" s="152"/>
      <c r="M1496" s="152"/>
      <c r="N1496" s="152"/>
      <c r="O1496" s="152"/>
      <c r="P1496" s="210"/>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2"/>
      <c r="L1497" s="152"/>
      <c r="M1497" s="152"/>
      <c r="N1497" s="152"/>
      <c r="O1497" s="152"/>
      <c r="P1497" s="210"/>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2"/>
      <c r="L1498" s="152"/>
      <c r="M1498" s="152"/>
      <c r="N1498" s="152"/>
      <c r="O1498" s="152"/>
      <c r="P1498" s="210"/>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2"/>
      <c r="L1499" s="152"/>
      <c r="M1499" s="152"/>
      <c r="N1499" s="152"/>
      <c r="O1499" s="152"/>
      <c r="P1499" s="210"/>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2"/>
      <c r="L1500" s="152"/>
      <c r="M1500" s="152"/>
      <c r="N1500" s="152"/>
      <c r="O1500" s="152"/>
      <c r="P1500" s="210"/>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2"/>
      <c r="L1501" s="152"/>
      <c r="M1501" s="152"/>
      <c r="N1501" s="152"/>
      <c r="O1501" s="152"/>
      <c r="P1501" s="210"/>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2"/>
      <c r="L1502" s="152"/>
      <c r="M1502" s="152"/>
      <c r="N1502" s="152"/>
      <c r="O1502" s="152"/>
      <c r="P1502" s="210"/>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2"/>
      <c r="L1503" s="152"/>
      <c r="M1503" s="152"/>
      <c r="N1503" s="152"/>
      <c r="O1503" s="152"/>
      <c r="P1503" s="210"/>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2"/>
      <c r="L1504" s="152"/>
      <c r="M1504" s="152"/>
      <c r="N1504" s="152"/>
      <c r="O1504" s="152"/>
      <c r="P1504" s="210"/>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2"/>
      <c r="L1505" s="152"/>
      <c r="M1505" s="152"/>
      <c r="N1505" s="152"/>
      <c r="O1505" s="152"/>
      <c r="P1505" s="210"/>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2"/>
      <c r="L1506" s="152"/>
      <c r="M1506" s="152"/>
      <c r="N1506" s="152"/>
      <c r="O1506" s="152"/>
      <c r="P1506" s="210"/>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2"/>
      <c r="L1507" s="152"/>
      <c r="M1507" s="152"/>
      <c r="N1507" s="152"/>
      <c r="O1507" s="152"/>
      <c r="P1507" s="210"/>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2"/>
      <c r="L1508" s="152"/>
      <c r="M1508" s="152"/>
      <c r="N1508" s="152"/>
      <c r="O1508" s="152"/>
      <c r="P1508" s="210"/>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2"/>
      <c r="L1509" s="152"/>
      <c r="M1509" s="152"/>
      <c r="N1509" s="152"/>
      <c r="O1509" s="152"/>
      <c r="P1509" s="210"/>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2"/>
      <c r="L1510" s="152"/>
      <c r="M1510" s="152"/>
      <c r="N1510" s="152"/>
      <c r="O1510" s="152"/>
      <c r="P1510" s="210"/>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2"/>
      <c r="L1511" s="152"/>
      <c r="M1511" s="152"/>
      <c r="N1511" s="152"/>
      <c r="O1511" s="152"/>
      <c r="P1511" s="210"/>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2"/>
      <c r="L1512" s="152"/>
      <c r="M1512" s="152"/>
      <c r="N1512" s="152"/>
      <c r="O1512" s="152"/>
      <c r="P1512" s="210"/>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2"/>
      <c r="L1513" s="152"/>
      <c r="M1513" s="152"/>
      <c r="N1513" s="152"/>
      <c r="O1513" s="152"/>
      <c r="P1513" s="210"/>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2"/>
      <c r="L1514" s="152"/>
      <c r="M1514" s="152"/>
      <c r="N1514" s="152"/>
      <c r="O1514" s="152"/>
      <c r="P1514" s="210"/>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2"/>
      <c r="L1515" s="152"/>
      <c r="M1515" s="152"/>
      <c r="N1515" s="152"/>
      <c r="O1515" s="152"/>
      <c r="P1515" s="210"/>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2"/>
      <c r="L1516" s="152"/>
      <c r="M1516" s="152"/>
      <c r="N1516" s="152"/>
      <c r="O1516" s="152"/>
      <c r="P1516" s="210"/>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2"/>
      <c r="L1517" s="152"/>
      <c r="M1517" s="152"/>
      <c r="N1517" s="152"/>
      <c r="O1517" s="152"/>
      <c r="P1517" s="210"/>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2"/>
      <c r="L1518" s="152"/>
      <c r="M1518" s="152"/>
      <c r="N1518" s="152"/>
      <c r="O1518" s="152"/>
      <c r="P1518" s="210"/>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2"/>
      <c r="L1519" s="152"/>
      <c r="M1519" s="152"/>
      <c r="N1519" s="152"/>
      <c r="O1519" s="152"/>
      <c r="P1519" s="210"/>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2"/>
      <c r="L1520" s="152"/>
      <c r="M1520" s="152"/>
      <c r="N1520" s="152"/>
      <c r="O1520" s="152"/>
      <c r="P1520" s="210"/>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2"/>
      <c r="L1521" s="152"/>
      <c r="M1521" s="152"/>
      <c r="N1521" s="152"/>
      <c r="O1521" s="152"/>
      <c r="P1521" s="210"/>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2"/>
      <c r="L1522" s="152"/>
      <c r="M1522" s="152"/>
      <c r="N1522" s="152"/>
      <c r="O1522" s="152"/>
      <c r="P1522" s="210"/>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2"/>
      <c r="L1523" s="152"/>
      <c r="M1523" s="152"/>
      <c r="N1523" s="152"/>
      <c r="O1523" s="152"/>
      <c r="P1523" s="210"/>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2"/>
      <c r="L1524" s="152"/>
      <c r="M1524" s="152"/>
      <c r="N1524" s="152"/>
      <c r="O1524" s="152"/>
      <c r="P1524" s="210"/>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2"/>
      <c r="L1525" s="152"/>
      <c r="M1525" s="152"/>
      <c r="N1525" s="152"/>
      <c r="O1525" s="152"/>
      <c r="P1525" s="210"/>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2"/>
      <c r="L1526" s="152"/>
      <c r="M1526" s="152"/>
      <c r="N1526" s="152"/>
      <c r="O1526" s="152"/>
      <c r="P1526" s="210"/>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2"/>
      <c r="L1527" s="152"/>
      <c r="M1527" s="152"/>
      <c r="N1527" s="152"/>
      <c r="O1527" s="152"/>
      <c r="P1527" s="210"/>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2"/>
      <c r="L1528" s="152"/>
      <c r="M1528" s="152"/>
      <c r="N1528" s="152"/>
      <c r="O1528" s="152"/>
      <c r="P1528" s="210"/>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2"/>
      <c r="L1529" s="152"/>
      <c r="M1529" s="152"/>
      <c r="N1529" s="152"/>
      <c r="O1529" s="152"/>
      <c r="P1529" s="210"/>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2"/>
      <c r="L1530" s="152"/>
      <c r="M1530" s="152"/>
      <c r="N1530" s="152"/>
      <c r="O1530" s="152"/>
      <c r="P1530" s="210"/>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2"/>
      <c r="L1531" s="152"/>
      <c r="M1531" s="152"/>
      <c r="N1531" s="152"/>
      <c r="O1531" s="152"/>
      <c r="P1531" s="210"/>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2"/>
      <c r="L1532" s="152"/>
      <c r="M1532" s="152"/>
      <c r="N1532" s="152"/>
      <c r="O1532" s="152"/>
      <c r="P1532" s="210"/>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2"/>
      <c r="L1533" s="152"/>
      <c r="M1533" s="152"/>
      <c r="N1533" s="152"/>
      <c r="O1533" s="152"/>
      <c r="P1533" s="210"/>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2"/>
      <c r="L1534" s="152"/>
      <c r="M1534" s="152"/>
      <c r="N1534" s="152"/>
      <c r="O1534" s="152"/>
      <c r="P1534" s="210"/>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2"/>
      <c r="L1535" s="152"/>
      <c r="M1535" s="152"/>
      <c r="N1535" s="152"/>
      <c r="O1535" s="152"/>
      <c r="P1535" s="210"/>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2"/>
      <c r="L1536" s="152"/>
      <c r="M1536" s="152"/>
      <c r="N1536" s="152"/>
      <c r="O1536" s="152"/>
      <c r="P1536" s="210"/>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2"/>
      <c r="L1537" s="152"/>
      <c r="M1537" s="152"/>
      <c r="N1537" s="152"/>
      <c r="O1537" s="152"/>
      <c r="P1537" s="210"/>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2"/>
      <c r="L1538" s="152"/>
      <c r="M1538" s="152"/>
      <c r="N1538" s="152"/>
      <c r="O1538" s="152"/>
      <c r="P1538" s="210"/>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2"/>
      <c r="L1539" s="152"/>
      <c r="M1539" s="152"/>
      <c r="N1539" s="152"/>
      <c r="O1539" s="152"/>
      <c r="P1539" s="210"/>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2"/>
      <c r="L1540" s="152"/>
      <c r="M1540" s="152"/>
      <c r="N1540" s="152"/>
      <c r="O1540" s="152"/>
      <c r="P1540" s="210"/>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2"/>
      <c r="L1541" s="152"/>
      <c r="M1541" s="152"/>
      <c r="N1541" s="152"/>
      <c r="O1541" s="152"/>
      <c r="P1541" s="210"/>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2"/>
      <c r="L1542" s="152"/>
      <c r="M1542" s="152"/>
      <c r="N1542" s="152"/>
      <c r="O1542" s="152"/>
      <c r="P1542" s="210"/>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2"/>
      <c r="L1543" s="152"/>
      <c r="M1543" s="152"/>
      <c r="N1543" s="152"/>
      <c r="O1543" s="152"/>
      <c r="P1543" s="210"/>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2"/>
      <c r="L1544" s="152"/>
      <c r="M1544" s="152"/>
      <c r="N1544" s="152"/>
      <c r="O1544" s="152"/>
      <c r="P1544" s="210"/>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2"/>
      <c r="L1545" s="152"/>
      <c r="M1545" s="152"/>
      <c r="N1545" s="152"/>
      <c r="O1545" s="152"/>
      <c r="P1545" s="210"/>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2"/>
      <c r="L1546" s="152"/>
      <c r="M1546" s="152"/>
      <c r="N1546" s="152"/>
      <c r="O1546" s="152"/>
      <c r="P1546" s="210"/>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2"/>
      <c r="L1547" s="152"/>
      <c r="M1547" s="152"/>
      <c r="N1547" s="152"/>
      <c r="O1547" s="152"/>
      <c r="P1547" s="210"/>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2"/>
      <c r="L1548" s="152"/>
      <c r="M1548" s="152"/>
      <c r="N1548" s="152"/>
      <c r="O1548" s="152"/>
      <c r="P1548" s="210"/>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2"/>
      <c r="L1549" s="152"/>
      <c r="M1549" s="152"/>
      <c r="N1549" s="152"/>
      <c r="O1549" s="152"/>
      <c r="P1549" s="210"/>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2"/>
      <c r="L1550" s="152"/>
      <c r="M1550" s="152"/>
      <c r="N1550" s="152"/>
      <c r="O1550" s="152"/>
      <c r="P1550" s="210"/>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2"/>
      <c r="L1551" s="152"/>
      <c r="M1551" s="152"/>
      <c r="N1551" s="152"/>
      <c r="O1551" s="152"/>
      <c r="P1551" s="210"/>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2"/>
      <c r="L1552" s="152"/>
      <c r="M1552" s="152"/>
      <c r="N1552" s="152"/>
      <c r="O1552" s="152"/>
      <c r="P1552" s="210"/>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2"/>
      <c r="L1553" s="152"/>
      <c r="M1553" s="152"/>
      <c r="N1553" s="152"/>
      <c r="O1553" s="152"/>
      <c r="P1553" s="210"/>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2"/>
      <c r="L1554" s="152"/>
      <c r="M1554" s="152"/>
      <c r="N1554" s="152"/>
      <c r="O1554" s="152"/>
      <c r="P1554" s="210"/>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2"/>
      <c r="L1555" s="152"/>
      <c r="M1555" s="152"/>
      <c r="N1555" s="152"/>
      <c r="O1555" s="152"/>
      <c r="P1555" s="210"/>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2"/>
      <c r="L1556" s="152"/>
      <c r="M1556" s="152"/>
      <c r="N1556" s="152"/>
      <c r="O1556" s="152"/>
      <c r="P1556" s="210"/>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2"/>
      <c r="L1557" s="152"/>
      <c r="M1557" s="152"/>
      <c r="N1557" s="152"/>
      <c r="O1557" s="152"/>
      <c r="P1557" s="210"/>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2"/>
      <c r="L1558" s="152"/>
      <c r="M1558" s="152"/>
      <c r="N1558" s="152"/>
      <c r="O1558" s="152"/>
      <c r="P1558" s="210"/>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2"/>
      <c r="L1559" s="152"/>
      <c r="M1559" s="152"/>
      <c r="N1559" s="152"/>
      <c r="O1559" s="152"/>
      <c r="P1559" s="210"/>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2"/>
      <c r="L1560" s="152"/>
      <c r="M1560" s="152"/>
      <c r="N1560" s="152"/>
      <c r="O1560" s="152"/>
      <c r="P1560" s="210"/>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2"/>
      <c r="L1561" s="152"/>
      <c r="M1561" s="152"/>
      <c r="N1561" s="152"/>
      <c r="O1561" s="152"/>
      <c r="P1561" s="210"/>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2"/>
      <c r="L1562" s="152"/>
      <c r="M1562" s="152"/>
      <c r="N1562" s="152"/>
      <c r="O1562" s="152"/>
      <c r="P1562" s="210"/>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2"/>
      <c r="L1563" s="152"/>
      <c r="M1563" s="152"/>
      <c r="N1563" s="152"/>
      <c r="O1563" s="152"/>
      <c r="P1563" s="210"/>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2"/>
      <c r="L1564" s="152"/>
      <c r="M1564" s="152"/>
      <c r="N1564" s="152"/>
      <c r="O1564" s="152"/>
      <c r="P1564" s="210"/>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2"/>
      <c r="L1565" s="152"/>
      <c r="M1565" s="152"/>
      <c r="N1565" s="152"/>
      <c r="O1565" s="152"/>
      <c r="P1565" s="210"/>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2"/>
      <c r="L1566" s="152"/>
      <c r="M1566" s="152"/>
      <c r="N1566" s="152"/>
      <c r="O1566" s="152"/>
      <c r="P1566" s="210"/>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2"/>
      <c r="L1567" s="152"/>
      <c r="M1567" s="152"/>
      <c r="N1567" s="152"/>
      <c r="O1567" s="152"/>
      <c r="P1567" s="210"/>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2"/>
      <c r="L1568" s="152"/>
      <c r="M1568" s="152"/>
      <c r="N1568" s="152"/>
      <c r="O1568" s="152"/>
      <c r="P1568" s="210"/>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2"/>
      <c r="L1569" s="152"/>
      <c r="M1569" s="152"/>
      <c r="N1569" s="152"/>
      <c r="O1569" s="152"/>
      <c r="P1569" s="210"/>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2"/>
      <c r="L1570" s="152"/>
      <c r="M1570" s="152"/>
      <c r="N1570" s="152"/>
      <c r="O1570" s="152"/>
      <c r="P1570" s="210"/>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2"/>
      <c r="L1571" s="152"/>
      <c r="M1571" s="152"/>
      <c r="N1571" s="152"/>
      <c r="O1571" s="152"/>
      <c r="P1571" s="210"/>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2"/>
      <c r="L1572" s="152"/>
      <c r="M1572" s="152"/>
      <c r="N1572" s="152"/>
      <c r="O1572" s="152"/>
      <c r="P1572" s="210"/>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2"/>
      <c r="L1573" s="152"/>
      <c r="M1573" s="152"/>
      <c r="N1573" s="152"/>
      <c r="O1573" s="152"/>
      <c r="P1573" s="210"/>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2"/>
      <c r="L1574" s="152"/>
      <c r="M1574" s="152"/>
      <c r="N1574" s="152"/>
      <c r="O1574" s="152"/>
      <c r="P1574" s="210"/>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2"/>
      <c r="L1575" s="152"/>
      <c r="M1575" s="152"/>
      <c r="N1575" s="152"/>
      <c r="O1575" s="152"/>
      <c r="P1575" s="210"/>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2"/>
      <c r="L1576" s="152"/>
      <c r="M1576" s="152"/>
      <c r="N1576" s="152"/>
      <c r="O1576" s="152"/>
      <c r="P1576" s="210"/>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2"/>
      <c r="L1577" s="152"/>
      <c r="M1577" s="152"/>
      <c r="N1577" s="152"/>
      <c r="O1577" s="152"/>
      <c r="P1577" s="210"/>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2"/>
      <c r="L1578" s="152"/>
      <c r="M1578" s="152"/>
      <c r="N1578" s="152"/>
      <c r="O1578" s="152"/>
      <c r="P1578" s="210"/>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2"/>
      <c r="L1579" s="152"/>
      <c r="M1579" s="152"/>
      <c r="N1579" s="152"/>
      <c r="O1579" s="152"/>
      <c r="P1579" s="210"/>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2"/>
      <c r="L1580" s="152"/>
      <c r="M1580" s="152"/>
      <c r="N1580" s="152"/>
      <c r="O1580" s="152"/>
      <c r="P1580" s="210"/>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2"/>
      <c r="L1581" s="152"/>
      <c r="M1581" s="152"/>
      <c r="N1581" s="152"/>
      <c r="O1581" s="152"/>
      <c r="P1581" s="210"/>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2"/>
      <c r="L1582" s="152"/>
      <c r="M1582" s="152"/>
      <c r="N1582" s="152"/>
      <c r="O1582" s="152"/>
      <c r="P1582" s="210"/>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2"/>
      <c r="L1583" s="152"/>
      <c r="M1583" s="152"/>
      <c r="N1583" s="152"/>
      <c r="O1583" s="152"/>
      <c r="P1583" s="210"/>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2"/>
      <c r="L1584" s="152"/>
      <c r="M1584" s="152"/>
      <c r="N1584" s="152"/>
      <c r="O1584" s="152"/>
      <c r="P1584" s="210"/>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2"/>
      <c r="L1585" s="152"/>
      <c r="M1585" s="152"/>
      <c r="N1585" s="152"/>
      <c r="O1585" s="152"/>
      <c r="P1585" s="210"/>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2"/>
      <c r="L1586" s="152"/>
      <c r="M1586" s="152"/>
      <c r="N1586" s="152"/>
      <c r="O1586" s="152"/>
      <c r="P1586" s="210"/>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2"/>
      <c r="L1587" s="152"/>
      <c r="M1587" s="152"/>
      <c r="N1587" s="152"/>
      <c r="O1587" s="152"/>
      <c r="P1587" s="210"/>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2"/>
      <c r="L1588" s="152"/>
      <c r="M1588" s="152"/>
      <c r="N1588" s="152"/>
      <c r="O1588" s="152"/>
      <c r="P1588" s="210"/>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2"/>
      <c r="L1589" s="152"/>
      <c r="M1589" s="152"/>
      <c r="N1589" s="152"/>
      <c r="O1589" s="152"/>
      <c r="P1589" s="210"/>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2"/>
      <c r="L1590" s="152"/>
      <c r="M1590" s="152"/>
      <c r="N1590" s="152"/>
      <c r="O1590" s="152"/>
      <c r="P1590" s="210"/>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2"/>
      <c r="L1591" s="152"/>
      <c r="M1591" s="152"/>
      <c r="N1591" s="152"/>
      <c r="O1591" s="152"/>
      <c r="P1591" s="210"/>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2"/>
      <c r="L1592" s="152"/>
      <c r="M1592" s="152"/>
      <c r="N1592" s="152"/>
      <c r="O1592" s="152"/>
      <c r="P1592" s="210"/>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2"/>
      <c r="L1593" s="152"/>
      <c r="M1593" s="152"/>
      <c r="N1593" s="152"/>
      <c r="O1593" s="152"/>
      <c r="P1593" s="210"/>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2"/>
      <c r="L1594" s="152"/>
      <c r="M1594" s="152"/>
      <c r="N1594" s="152"/>
      <c r="O1594" s="152"/>
      <c r="P1594" s="210"/>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2"/>
      <c r="L1595" s="152"/>
      <c r="M1595" s="152"/>
      <c r="N1595" s="152"/>
      <c r="O1595" s="152"/>
      <c r="P1595" s="210"/>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2"/>
      <c r="L1596" s="152"/>
      <c r="M1596" s="152"/>
      <c r="N1596" s="152"/>
      <c r="O1596" s="152"/>
      <c r="P1596" s="210"/>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2"/>
      <c r="L1597" s="152"/>
      <c r="M1597" s="152"/>
      <c r="N1597" s="152"/>
      <c r="O1597" s="152"/>
      <c r="P1597" s="210"/>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2"/>
      <c r="L1598" s="152"/>
      <c r="M1598" s="152"/>
      <c r="N1598" s="152"/>
      <c r="O1598" s="152"/>
      <c r="P1598" s="210"/>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2"/>
      <c r="L1599" s="152"/>
      <c r="M1599" s="152"/>
      <c r="N1599" s="152"/>
      <c r="O1599" s="152"/>
      <c r="P1599" s="210"/>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2"/>
      <c r="L1600" s="152"/>
      <c r="M1600" s="152"/>
      <c r="N1600" s="152"/>
      <c r="O1600" s="152"/>
      <c r="P1600" s="210"/>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2"/>
      <c r="L1601" s="152"/>
      <c r="M1601" s="152"/>
      <c r="N1601" s="152"/>
      <c r="O1601" s="152"/>
      <c r="P1601" s="210"/>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2"/>
      <c r="L1602" s="152"/>
      <c r="M1602" s="152"/>
      <c r="N1602" s="152"/>
      <c r="O1602" s="152"/>
      <c r="P1602" s="210"/>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2"/>
      <c r="L1603" s="152"/>
      <c r="M1603" s="152"/>
      <c r="N1603" s="152"/>
      <c r="O1603" s="152"/>
      <c r="P1603" s="210"/>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2"/>
      <c r="L1604" s="152"/>
      <c r="M1604" s="152"/>
      <c r="N1604" s="152"/>
      <c r="O1604" s="152"/>
      <c r="P1604" s="210"/>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2"/>
      <c r="L1605" s="152"/>
      <c r="M1605" s="152"/>
      <c r="N1605" s="152"/>
      <c r="O1605" s="152"/>
      <c r="P1605" s="210"/>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2"/>
      <c r="L1606" s="152"/>
      <c r="M1606" s="152"/>
      <c r="N1606" s="152"/>
      <c r="O1606" s="152"/>
      <c r="P1606" s="210"/>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2"/>
      <c r="L1607" s="152"/>
      <c r="M1607" s="152"/>
      <c r="N1607" s="152"/>
      <c r="O1607" s="152"/>
      <c r="P1607" s="210"/>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2"/>
      <c r="L1608" s="152"/>
      <c r="M1608" s="152"/>
      <c r="N1608" s="152"/>
      <c r="O1608" s="152"/>
      <c r="P1608" s="210"/>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2"/>
      <c r="L1609" s="152"/>
      <c r="M1609" s="152"/>
      <c r="N1609" s="152"/>
      <c r="O1609" s="152"/>
      <c r="P1609" s="210"/>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2"/>
      <c r="L1610" s="152"/>
      <c r="M1610" s="152"/>
      <c r="N1610" s="152"/>
      <c r="O1610" s="152"/>
      <c r="P1610" s="210"/>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2"/>
      <c r="L1611" s="152"/>
      <c r="M1611" s="152"/>
      <c r="N1611" s="152"/>
      <c r="O1611" s="152"/>
      <c r="P1611" s="210"/>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2"/>
      <c r="L1612" s="152"/>
      <c r="M1612" s="152"/>
      <c r="N1612" s="152"/>
      <c r="O1612" s="152"/>
      <c r="P1612" s="210"/>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2"/>
      <c r="L1613" s="152"/>
      <c r="M1613" s="152"/>
      <c r="N1613" s="152"/>
      <c r="O1613" s="152"/>
      <c r="P1613" s="210"/>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2"/>
      <c r="L1614" s="152"/>
      <c r="M1614" s="152"/>
      <c r="N1614" s="152"/>
      <c r="O1614" s="152"/>
      <c r="P1614" s="210"/>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2"/>
      <c r="L1615" s="152"/>
      <c r="M1615" s="152"/>
      <c r="N1615" s="152"/>
      <c r="O1615" s="152"/>
      <c r="P1615" s="210"/>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2"/>
      <c r="L1616" s="152"/>
      <c r="M1616" s="152"/>
      <c r="N1616" s="152"/>
      <c r="O1616" s="152"/>
      <c r="P1616" s="210"/>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2"/>
      <c r="L1617" s="152"/>
      <c r="M1617" s="152"/>
      <c r="N1617" s="152"/>
      <c r="O1617" s="152"/>
      <c r="P1617" s="210"/>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2"/>
      <c r="L1618" s="152"/>
      <c r="M1618" s="152"/>
      <c r="N1618" s="152"/>
      <c r="O1618" s="152"/>
      <c r="P1618" s="210"/>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2"/>
      <c r="L1619" s="152"/>
      <c r="M1619" s="152"/>
      <c r="N1619" s="152"/>
      <c r="O1619" s="152"/>
      <c r="P1619" s="210"/>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2"/>
      <c r="L1620" s="152"/>
      <c r="M1620" s="152"/>
      <c r="N1620" s="152"/>
      <c r="O1620" s="152"/>
      <c r="P1620" s="210"/>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2"/>
      <c r="L1621" s="152"/>
      <c r="M1621" s="152"/>
      <c r="N1621" s="152"/>
      <c r="O1621" s="152"/>
      <c r="P1621" s="210"/>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2"/>
      <c r="L1622" s="152"/>
      <c r="M1622" s="152"/>
      <c r="N1622" s="152"/>
      <c r="O1622" s="152"/>
      <c r="P1622" s="210"/>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2"/>
      <c r="L1623" s="152"/>
      <c r="M1623" s="152"/>
      <c r="N1623" s="152"/>
      <c r="O1623" s="152"/>
      <c r="P1623" s="210"/>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2"/>
      <c r="L1624" s="152"/>
      <c r="M1624" s="152"/>
      <c r="N1624" s="152"/>
      <c r="O1624" s="152"/>
      <c r="P1624" s="210"/>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2"/>
      <c r="L1625" s="152"/>
      <c r="M1625" s="152"/>
      <c r="N1625" s="152"/>
      <c r="O1625" s="152"/>
      <c r="P1625" s="210"/>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2"/>
      <c r="L1626" s="152"/>
      <c r="M1626" s="152"/>
      <c r="N1626" s="152"/>
      <c r="O1626" s="152"/>
      <c r="P1626" s="210"/>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2"/>
      <c r="L1627" s="152"/>
      <c r="M1627" s="152"/>
      <c r="N1627" s="152"/>
      <c r="O1627" s="152"/>
      <c r="P1627" s="210"/>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2"/>
      <c r="L1628" s="152"/>
      <c r="M1628" s="152"/>
      <c r="N1628" s="152"/>
      <c r="O1628" s="152"/>
      <c r="P1628" s="210"/>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2"/>
      <c r="L1629" s="152"/>
      <c r="M1629" s="152"/>
      <c r="N1629" s="152"/>
      <c r="O1629" s="152"/>
      <c r="P1629" s="210"/>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2"/>
      <c r="L1630" s="152"/>
      <c r="M1630" s="152"/>
      <c r="N1630" s="152"/>
      <c r="O1630" s="152"/>
      <c r="P1630" s="210"/>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2"/>
      <c r="L1631" s="152"/>
      <c r="M1631" s="152"/>
      <c r="N1631" s="152"/>
      <c r="O1631" s="152"/>
      <c r="P1631" s="210"/>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2"/>
      <c r="L1632" s="152"/>
      <c r="M1632" s="152"/>
      <c r="N1632" s="152"/>
      <c r="O1632" s="152"/>
      <c r="P1632" s="210"/>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2"/>
      <c r="L1633" s="152"/>
      <c r="M1633" s="152"/>
      <c r="N1633" s="152"/>
      <c r="O1633" s="152"/>
      <c r="P1633" s="210"/>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2"/>
      <c r="L1634" s="152"/>
      <c r="M1634" s="152"/>
      <c r="N1634" s="152"/>
      <c r="O1634" s="152"/>
      <c r="P1634" s="210"/>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2"/>
      <c r="L1635" s="152"/>
      <c r="M1635" s="152"/>
      <c r="N1635" s="152"/>
      <c r="O1635" s="152"/>
      <c r="P1635" s="210"/>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2"/>
      <c r="L1636" s="152"/>
      <c r="M1636" s="152"/>
      <c r="N1636" s="152"/>
      <c r="O1636" s="152"/>
      <c r="P1636" s="210"/>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2"/>
      <c r="L1637" s="152"/>
      <c r="M1637" s="152"/>
      <c r="N1637" s="152"/>
      <c r="O1637" s="152"/>
      <c r="P1637" s="210"/>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2"/>
      <c r="L1638" s="152"/>
      <c r="M1638" s="152"/>
      <c r="N1638" s="152"/>
      <c r="O1638" s="152"/>
      <c r="P1638" s="210"/>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2"/>
      <c r="L1639" s="152"/>
      <c r="M1639" s="152"/>
      <c r="N1639" s="152"/>
      <c r="O1639" s="152"/>
      <c r="P1639" s="210"/>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2"/>
      <c r="L1640" s="152"/>
      <c r="M1640" s="152"/>
      <c r="N1640" s="152"/>
      <c r="O1640" s="152"/>
      <c r="P1640" s="210"/>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2"/>
      <c r="L1641" s="152"/>
      <c r="M1641" s="152"/>
      <c r="N1641" s="152"/>
      <c r="O1641" s="152"/>
      <c r="P1641" s="210"/>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2"/>
      <c r="L1642" s="152"/>
      <c r="M1642" s="152"/>
      <c r="N1642" s="152"/>
      <c r="O1642" s="152"/>
      <c r="P1642" s="210"/>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2"/>
      <c r="L1643" s="152"/>
      <c r="M1643" s="152"/>
      <c r="N1643" s="152"/>
      <c r="O1643" s="152"/>
      <c r="P1643" s="210"/>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2"/>
      <c r="L1644" s="152"/>
      <c r="M1644" s="152"/>
      <c r="N1644" s="152"/>
      <c r="O1644" s="152"/>
      <c r="P1644" s="210"/>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2"/>
      <c r="L1645" s="152"/>
      <c r="M1645" s="152"/>
      <c r="N1645" s="152"/>
      <c r="O1645" s="152"/>
      <c r="P1645" s="210"/>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2"/>
      <c r="L1646" s="152"/>
      <c r="M1646" s="152"/>
      <c r="N1646" s="152"/>
      <c r="O1646" s="152"/>
      <c r="P1646" s="210"/>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2"/>
      <c r="L1647" s="152"/>
      <c r="M1647" s="152"/>
      <c r="N1647" s="152"/>
      <c r="O1647" s="152"/>
      <c r="P1647" s="210"/>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2"/>
      <c r="L1648" s="152"/>
      <c r="M1648" s="152"/>
      <c r="N1648" s="152"/>
      <c r="O1648" s="152"/>
      <c r="P1648" s="210"/>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2"/>
      <c r="L1649" s="152"/>
      <c r="M1649" s="152"/>
      <c r="N1649" s="152"/>
      <c r="O1649" s="152"/>
      <c r="P1649" s="210"/>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2"/>
      <c r="L1650" s="152"/>
      <c r="M1650" s="152"/>
      <c r="N1650" s="152"/>
      <c r="O1650" s="152"/>
      <c r="P1650" s="210"/>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2"/>
      <c r="L1651" s="152"/>
      <c r="M1651" s="152"/>
      <c r="N1651" s="152"/>
      <c r="O1651" s="152"/>
      <c r="P1651" s="210"/>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2"/>
      <c r="L1652" s="152"/>
      <c r="M1652" s="152"/>
      <c r="N1652" s="152"/>
      <c r="O1652" s="152"/>
      <c r="P1652" s="210"/>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2"/>
      <c r="L1653" s="152"/>
      <c r="M1653" s="152"/>
      <c r="N1653" s="152"/>
      <c r="O1653" s="152"/>
      <c r="P1653" s="210"/>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2"/>
      <c r="L1654" s="152"/>
      <c r="M1654" s="152"/>
      <c r="N1654" s="152"/>
      <c r="O1654" s="152"/>
      <c r="P1654" s="210"/>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2"/>
      <c r="L1655" s="152"/>
      <c r="M1655" s="152"/>
      <c r="N1655" s="152"/>
      <c r="O1655" s="152"/>
      <c r="P1655" s="210"/>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2"/>
      <c r="L1656" s="152"/>
      <c r="M1656" s="152"/>
      <c r="N1656" s="152"/>
      <c r="O1656" s="152"/>
      <c r="P1656" s="210"/>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2"/>
      <c r="L1657" s="152"/>
      <c r="M1657" s="152"/>
      <c r="N1657" s="152"/>
      <c r="O1657" s="152"/>
      <c r="P1657" s="210"/>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2"/>
      <c r="L1658" s="152"/>
      <c r="M1658" s="152"/>
      <c r="N1658" s="152"/>
      <c r="O1658" s="152"/>
      <c r="P1658" s="210"/>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2"/>
      <c r="L1659" s="152"/>
      <c r="M1659" s="152"/>
      <c r="N1659" s="152"/>
      <c r="O1659" s="152"/>
      <c r="P1659" s="210"/>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2"/>
      <c r="L1660" s="152"/>
      <c r="M1660" s="152"/>
      <c r="N1660" s="152"/>
      <c r="O1660" s="152"/>
      <c r="P1660" s="210"/>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2"/>
      <c r="L1661" s="152"/>
      <c r="M1661" s="152"/>
      <c r="N1661" s="152"/>
      <c r="O1661" s="152"/>
      <c r="P1661" s="210"/>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2"/>
      <c r="L1662" s="152"/>
      <c r="M1662" s="152"/>
      <c r="N1662" s="152"/>
      <c r="O1662" s="152"/>
      <c r="P1662" s="210"/>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2"/>
      <c r="L1663" s="152"/>
      <c r="M1663" s="152"/>
      <c r="N1663" s="152"/>
      <c r="O1663" s="152"/>
      <c r="P1663" s="210"/>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2"/>
      <c r="L1664" s="152"/>
      <c r="M1664" s="152"/>
      <c r="N1664" s="152"/>
      <c r="O1664" s="152"/>
      <c r="P1664" s="210"/>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2"/>
      <c r="L1665" s="152"/>
      <c r="M1665" s="152"/>
      <c r="N1665" s="152"/>
      <c r="O1665" s="152"/>
      <c r="P1665" s="210"/>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2"/>
      <c r="L1666" s="152"/>
      <c r="M1666" s="152"/>
      <c r="N1666" s="152"/>
      <c r="O1666" s="152"/>
      <c r="P1666" s="210"/>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2"/>
      <c r="L1667" s="152"/>
      <c r="M1667" s="152"/>
      <c r="N1667" s="152"/>
      <c r="O1667" s="152"/>
      <c r="P1667" s="210"/>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2"/>
      <c r="L1668" s="152"/>
      <c r="M1668" s="152"/>
      <c r="N1668" s="152"/>
      <c r="O1668" s="152"/>
      <c r="P1668" s="210"/>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2"/>
      <c r="L1669" s="152"/>
      <c r="M1669" s="152"/>
      <c r="N1669" s="152"/>
      <c r="O1669" s="152"/>
      <c r="P1669" s="210"/>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2"/>
      <c r="L1670" s="152"/>
      <c r="M1670" s="152"/>
      <c r="N1670" s="152"/>
      <c r="O1670" s="152"/>
      <c r="P1670" s="210"/>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2"/>
      <c r="L1671" s="152"/>
      <c r="M1671" s="152"/>
      <c r="N1671" s="152"/>
      <c r="O1671" s="152"/>
      <c r="P1671" s="210"/>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2"/>
      <c r="L1672" s="152"/>
      <c r="M1672" s="152"/>
      <c r="N1672" s="152"/>
      <c r="O1672" s="152"/>
      <c r="P1672" s="210"/>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2"/>
      <c r="L1673" s="152"/>
      <c r="M1673" s="152"/>
      <c r="N1673" s="152"/>
      <c r="O1673" s="152"/>
      <c r="P1673" s="210"/>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2"/>
      <c r="L1674" s="152"/>
      <c r="M1674" s="152"/>
      <c r="N1674" s="152"/>
      <c r="O1674" s="152"/>
      <c r="P1674" s="210"/>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2"/>
      <c r="L1675" s="152"/>
      <c r="M1675" s="152"/>
      <c r="N1675" s="152"/>
      <c r="O1675" s="152"/>
      <c r="P1675" s="210"/>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2"/>
      <c r="L1676" s="152"/>
      <c r="M1676" s="152"/>
      <c r="N1676" s="152"/>
      <c r="O1676" s="152"/>
      <c r="P1676" s="210"/>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2"/>
      <c r="L1677" s="152"/>
      <c r="M1677" s="152"/>
      <c r="N1677" s="152"/>
      <c r="O1677" s="152"/>
      <c r="P1677" s="210"/>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2"/>
      <c r="L1678" s="152"/>
      <c r="M1678" s="152"/>
      <c r="N1678" s="152"/>
      <c r="O1678" s="152"/>
      <c r="P1678" s="210"/>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2"/>
      <c r="L1679" s="152"/>
      <c r="M1679" s="152"/>
      <c r="N1679" s="152"/>
      <c r="O1679" s="152"/>
      <c r="P1679" s="210"/>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2"/>
      <c r="L1680" s="152"/>
      <c r="M1680" s="152"/>
      <c r="N1680" s="152"/>
      <c r="O1680" s="152"/>
      <c r="P1680" s="210"/>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2"/>
      <c r="L1681" s="152"/>
      <c r="M1681" s="152"/>
      <c r="N1681" s="152"/>
      <c r="O1681" s="152"/>
      <c r="P1681" s="210"/>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2"/>
      <c r="L1682" s="152"/>
      <c r="M1682" s="152"/>
      <c r="N1682" s="152"/>
      <c r="O1682" s="152"/>
      <c r="P1682" s="210"/>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2"/>
      <c r="L1683" s="152"/>
      <c r="M1683" s="152"/>
      <c r="N1683" s="152"/>
      <c r="O1683" s="152"/>
      <c r="P1683" s="210"/>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2"/>
      <c r="L1684" s="152"/>
      <c r="M1684" s="152"/>
      <c r="N1684" s="152"/>
      <c r="O1684" s="152"/>
      <c r="P1684" s="210"/>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2"/>
      <c r="L1685" s="152"/>
      <c r="M1685" s="152"/>
      <c r="N1685" s="152"/>
      <c r="O1685" s="152"/>
      <c r="P1685" s="210"/>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2"/>
      <c r="L1686" s="152"/>
      <c r="M1686" s="152"/>
      <c r="N1686" s="152"/>
      <c r="O1686" s="152"/>
      <c r="P1686" s="210"/>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2"/>
      <c r="L1687" s="152"/>
      <c r="M1687" s="152"/>
      <c r="N1687" s="152"/>
      <c r="O1687" s="152"/>
      <c r="P1687" s="210"/>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2"/>
      <c r="L1688" s="152"/>
      <c r="M1688" s="152"/>
      <c r="N1688" s="152"/>
      <c r="O1688" s="152"/>
      <c r="P1688" s="210"/>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2"/>
      <c r="L1689" s="152"/>
      <c r="M1689" s="152"/>
      <c r="N1689" s="152"/>
      <c r="O1689" s="152"/>
      <c r="P1689" s="210"/>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2"/>
      <c r="L1690" s="152"/>
      <c r="M1690" s="152"/>
      <c r="N1690" s="152"/>
      <c r="O1690" s="152"/>
      <c r="P1690" s="210"/>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2"/>
      <c r="L1691" s="152"/>
      <c r="M1691" s="152"/>
      <c r="N1691" s="152"/>
      <c r="O1691" s="152"/>
      <c r="P1691" s="210"/>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2"/>
      <c r="L1692" s="152"/>
      <c r="M1692" s="152"/>
      <c r="N1692" s="152"/>
      <c r="O1692" s="152"/>
      <c r="P1692" s="210"/>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2"/>
      <c r="L1693" s="152"/>
      <c r="M1693" s="152"/>
      <c r="N1693" s="152"/>
      <c r="O1693" s="152"/>
      <c r="P1693" s="210"/>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2"/>
      <c r="L1694" s="152"/>
      <c r="M1694" s="152"/>
      <c r="N1694" s="152"/>
      <c r="O1694" s="152"/>
      <c r="P1694" s="210"/>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2"/>
      <c r="L1695" s="152"/>
      <c r="M1695" s="152"/>
      <c r="N1695" s="152"/>
      <c r="O1695" s="152"/>
      <c r="P1695" s="210"/>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2"/>
      <c r="L1696" s="152"/>
      <c r="M1696" s="152"/>
      <c r="N1696" s="152"/>
      <c r="O1696" s="152"/>
      <c r="P1696" s="210"/>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2"/>
      <c r="L1697" s="152"/>
      <c r="M1697" s="152"/>
      <c r="N1697" s="152"/>
      <c r="O1697" s="152"/>
      <c r="P1697" s="210"/>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2"/>
      <c r="L1698" s="152"/>
      <c r="M1698" s="152"/>
      <c r="N1698" s="152"/>
      <c r="O1698" s="152"/>
      <c r="P1698" s="210"/>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2"/>
      <c r="L1699" s="152"/>
      <c r="M1699" s="152"/>
      <c r="N1699" s="152"/>
      <c r="O1699" s="152"/>
      <c r="P1699" s="210"/>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2"/>
      <c r="L1700" s="152"/>
      <c r="M1700" s="152"/>
      <c r="N1700" s="152"/>
      <c r="O1700" s="152"/>
      <c r="P1700" s="210"/>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2"/>
      <c r="L1701" s="152"/>
      <c r="M1701" s="152"/>
      <c r="N1701" s="152"/>
      <c r="O1701" s="152"/>
      <c r="P1701" s="210"/>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2"/>
      <c r="L1702" s="152"/>
      <c r="M1702" s="152"/>
      <c r="N1702" s="152"/>
      <c r="O1702" s="152"/>
      <c r="P1702" s="210"/>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2"/>
      <c r="L1703" s="152"/>
      <c r="M1703" s="152"/>
      <c r="N1703" s="152"/>
      <c r="O1703" s="152"/>
      <c r="P1703" s="210"/>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2"/>
      <c r="L1704" s="152"/>
      <c r="M1704" s="152"/>
      <c r="N1704" s="152"/>
      <c r="O1704" s="152"/>
      <c r="P1704" s="210"/>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2"/>
      <c r="L1705" s="152"/>
      <c r="M1705" s="152"/>
      <c r="N1705" s="152"/>
      <c r="O1705" s="152"/>
      <c r="P1705" s="210"/>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2"/>
      <c r="L1706" s="152"/>
      <c r="M1706" s="152"/>
      <c r="N1706" s="152"/>
      <c r="O1706" s="152"/>
      <c r="P1706" s="210"/>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2"/>
      <c r="L1707" s="152"/>
      <c r="M1707" s="152"/>
      <c r="N1707" s="152"/>
      <c r="O1707" s="152"/>
      <c r="P1707" s="210"/>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2"/>
      <c r="L1708" s="152"/>
      <c r="M1708" s="152"/>
      <c r="N1708" s="152"/>
      <c r="O1708" s="152"/>
      <c r="P1708" s="210"/>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2"/>
      <c r="L1709" s="152"/>
      <c r="M1709" s="152"/>
      <c r="N1709" s="152"/>
      <c r="O1709" s="152"/>
      <c r="P1709" s="210"/>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2"/>
      <c r="L1710" s="152"/>
      <c r="M1710" s="152"/>
      <c r="N1710" s="152"/>
      <c r="O1710" s="152"/>
      <c r="P1710" s="210"/>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2"/>
      <c r="L1711" s="152"/>
      <c r="M1711" s="152"/>
      <c r="N1711" s="152"/>
      <c r="O1711" s="152"/>
      <c r="P1711" s="210"/>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2"/>
      <c r="L1712" s="152"/>
      <c r="M1712" s="152"/>
      <c r="N1712" s="152"/>
      <c r="O1712" s="152"/>
      <c r="P1712" s="210"/>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2"/>
      <c r="L1713" s="152"/>
      <c r="M1713" s="152"/>
      <c r="N1713" s="152"/>
      <c r="O1713" s="152"/>
      <c r="P1713" s="210"/>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2"/>
      <c r="L1714" s="152"/>
      <c r="M1714" s="152"/>
      <c r="N1714" s="152"/>
      <c r="O1714" s="152"/>
      <c r="P1714" s="210"/>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2"/>
      <c r="L1715" s="152"/>
      <c r="M1715" s="152"/>
      <c r="N1715" s="152"/>
      <c r="O1715" s="152"/>
      <c r="P1715" s="210"/>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2"/>
      <c r="L1716" s="152"/>
      <c r="M1716" s="152"/>
      <c r="N1716" s="152"/>
      <c r="O1716" s="152"/>
      <c r="P1716" s="210"/>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2"/>
      <c r="L1717" s="152"/>
      <c r="M1717" s="152"/>
      <c r="N1717" s="152"/>
      <c r="O1717" s="152"/>
      <c r="P1717" s="210"/>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2"/>
      <c r="L1718" s="152"/>
      <c r="M1718" s="152"/>
      <c r="N1718" s="152"/>
      <c r="O1718" s="152"/>
      <c r="P1718" s="210"/>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2"/>
      <c r="L1719" s="152"/>
      <c r="M1719" s="152"/>
      <c r="N1719" s="152"/>
      <c r="O1719" s="152"/>
      <c r="P1719" s="210"/>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2"/>
      <c r="L1720" s="152"/>
      <c r="M1720" s="152"/>
      <c r="N1720" s="152"/>
      <c r="O1720" s="152"/>
      <c r="P1720" s="210"/>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2"/>
      <c r="L1721" s="152"/>
      <c r="M1721" s="152"/>
      <c r="N1721" s="152"/>
      <c r="O1721" s="152"/>
      <c r="P1721" s="210"/>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2"/>
      <c r="L1722" s="152"/>
      <c r="M1722" s="152"/>
      <c r="N1722" s="152"/>
      <c r="O1722" s="152"/>
      <c r="P1722" s="210"/>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2"/>
      <c r="L1723" s="152"/>
      <c r="M1723" s="152"/>
      <c r="N1723" s="152"/>
      <c r="O1723" s="152"/>
      <c r="P1723" s="210"/>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2"/>
      <c r="L1724" s="152"/>
      <c r="M1724" s="152"/>
      <c r="N1724" s="152"/>
      <c r="O1724" s="152"/>
      <c r="P1724" s="210"/>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2"/>
      <c r="L1725" s="152"/>
      <c r="M1725" s="152"/>
      <c r="N1725" s="152"/>
      <c r="O1725" s="152"/>
      <c r="P1725" s="210"/>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2"/>
      <c r="L1726" s="152"/>
      <c r="M1726" s="152"/>
      <c r="N1726" s="152"/>
      <c r="O1726" s="152"/>
      <c r="P1726" s="210"/>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2"/>
      <c r="L1727" s="152"/>
      <c r="M1727" s="152"/>
      <c r="N1727" s="152"/>
      <c r="O1727" s="152"/>
      <c r="P1727" s="210"/>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2"/>
      <c r="L1728" s="152"/>
      <c r="M1728" s="152"/>
      <c r="N1728" s="152"/>
      <c r="O1728" s="152"/>
      <c r="P1728" s="210"/>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2"/>
      <c r="L1729" s="152"/>
      <c r="M1729" s="152"/>
      <c r="N1729" s="152"/>
      <c r="O1729" s="152"/>
      <c r="P1729" s="210"/>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2"/>
      <c r="L1730" s="152"/>
      <c r="M1730" s="152"/>
      <c r="N1730" s="152"/>
      <c r="O1730" s="152"/>
      <c r="P1730" s="210"/>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2"/>
      <c r="L1731" s="152"/>
      <c r="M1731" s="152"/>
      <c r="N1731" s="152"/>
      <c r="O1731" s="152"/>
      <c r="P1731" s="210"/>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2"/>
      <c r="L1732" s="152"/>
      <c r="M1732" s="152"/>
      <c r="N1732" s="152"/>
      <c r="O1732" s="152"/>
      <c r="P1732" s="210"/>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2"/>
      <c r="L1733" s="152"/>
      <c r="M1733" s="152"/>
      <c r="N1733" s="152"/>
      <c r="O1733" s="152"/>
      <c r="P1733" s="210"/>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2"/>
      <c r="L1734" s="152"/>
      <c r="M1734" s="152"/>
      <c r="N1734" s="152"/>
      <c r="O1734" s="152"/>
      <c r="P1734" s="210"/>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2"/>
      <c r="L1735" s="152"/>
      <c r="M1735" s="152"/>
      <c r="N1735" s="152"/>
      <c r="O1735" s="152"/>
      <c r="P1735" s="210"/>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2"/>
      <c r="L1736" s="152"/>
      <c r="M1736" s="152"/>
      <c r="N1736" s="152"/>
      <c r="O1736" s="152"/>
      <c r="P1736" s="210"/>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2"/>
      <c r="L1737" s="152"/>
      <c r="M1737" s="152"/>
      <c r="N1737" s="152"/>
      <c r="O1737" s="152"/>
      <c r="P1737" s="210"/>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2"/>
      <c r="L1738" s="152"/>
      <c r="M1738" s="152"/>
      <c r="N1738" s="152"/>
      <c r="O1738" s="152"/>
      <c r="P1738" s="210"/>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2"/>
      <c r="L1739" s="152"/>
      <c r="M1739" s="152"/>
      <c r="N1739" s="152"/>
      <c r="O1739" s="152"/>
      <c r="P1739" s="210"/>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2"/>
      <c r="L1740" s="152"/>
      <c r="M1740" s="152"/>
      <c r="N1740" s="152"/>
      <c r="O1740" s="152"/>
      <c r="P1740" s="210"/>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2"/>
      <c r="L1741" s="152"/>
      <c r="M1741" s="152"/>
      <c r="N1741" s="152"/>
      <c r="O1741" s="152"/>
      <c r="P1741" s="210"/>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2"/>
      <c r="L1742" s="152"/>
      <c r="M1742" s="152"/>
      <c r="N1742" s="152"/>
      <c r="O1742" s="152"/>
      <c r="P1742" s="210"/>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2"/>
      <c r="L1743" s="152"/>
      <c r="M1743" s="152"/>
      <c r="N1743" s="152"/>
      <c r="O1743" s="152"/>
      <c r="P1743" s="210"/>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2"/>
      <c r="L1744" s="152"/>
      <c r="M1744" s="152"/>
      <c r="N1744" s="152"/>
      <c r="O1744" s="152"/>
      <c r="P1744" s="210"/>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2"/>
      <c r="L1745" s="152"/>
      <c r="M1745" s="152"/>
      <c r="N1745" s="152"/>
      <c r="O1745" s="152"/>
      <c r="P1745" s="210"/>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2"/>
      <c r="L1746" s="152"/>
      <c r="M1746" s="152"/>
      <c r="N1746" s="152"/>
      <c r="O1746" s="152"/>
      <c r="P1746" s="210"/>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2"/>
      <c r="L1747" s="152"/>
      <c r="M1747" s="152"/>
      <c r="N1747" s="152"/>
      <c r="O1747" s="152"/>
      <c r="P1747" s="210"/>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2"/>
      <c r="L1748" s="152"/>
      <c r="M1748" s="152"/>
      <c r="N1748" s="152"/>
      <c r="O1748" s="152"/>
      <c r="P1748" s="210"/>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2"/>
      <c r="L1749" s="152"/>
      <c r="M1749" s="152"/>
      <c r="N1749" s="152"/>
      <c r="O1749" s="152"/>
      <c r="P1749" s="210"/>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2"/>
      <c r="L1750" s="152"/>
      <c r="M1750" s="152"/>
      <c r="N1750" s="152"/>
      <c r="O1750" s="152"/>
      <c r="P1750" s="210"/>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2"/>
      <c r="L1751" s="152"/>
      <c r="M1751" s="152"/>
      <c r="N1751" s="152"/>
      <c r="O1751" s="152"/>
      <c r="P1751" s="210"/>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2"/>
      <c r="L1752" s="152"/>
      <c r="M1752" s="152"/>
      <c r="N1752" s="152"/>
      <c r="O1752" s="152"/>
      <c r="P1752" s="210"/>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2"/>
      <c r="L1753" s="152"/>
      <c r="M1753" s="152"/>
      <c r="N1753" s="152"/>
      <c r="O1753" s="152"/>
      <c r="P1753" s="210"/>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2"/>
      <c r="L1754" s="152"/>
      <c r="M1754" s="152"/>
      <c r="N1754" s="152"/>
      <c r="O1754" s="152"/>
      <c r="P1754" s="210"/>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2"/>
      <c r="L1755" s="152"/>
      <c r="M1755" s="152"/>
      <c r="N1755" s="152"/>
      <c r="O1755" s="152"/>
      <c r="P1755" s="210"/>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2"/>
      <c r="L1756" s="152"/>
      <c r="M1756" s="152"/>
      <c r="N1756" s="152"/>
      <c r="O1756" s="152"/>
      <c r="P1756" s="210"/>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2"/>
      <c r="L1757" s="152"/>
      <c r="M1757" s="152"/>
      <c r="N1757" s="152"/>
      <c r="O1757" s="152"/>
      <c r="P1757" s="210"/>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2"/>
      <c r="L1758" s="152"/>
      <c r="M1758" s="152"/>
      <c r="N1758" s="152"/>
      <c r="O1758" s="152"/>
      <c r="P1758" s="210"/>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2"/>
      <c r="L1759" s="152"/>
      <c r="M1759" s="152"/>
      <c r="N1759" s="152"/>
      <c r="O1759" s="152"/>
      <c r="P1759" s="210"/>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2"/>
      <c r="L1760" s="152"/>
      <c r="M1760" s="152"/>
      <c r="N1760" s="152"/>
      <c r="O1760" s="152"/>
      <c r="P1760" s="210"/>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2"/>
      <c r="L1761" s="152"/>
      <c r="M1761" s="152"/>
      <c r="N1761" s="152"/>
      <c r="O1761" s="152"/>
      <c r="P1761" s="210"/>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2"/>
      <c r="L1762" s="152"/>
      <c r="M1762" s="152"/>
      <c r="N1762" s="152"/>
      <c r="O1762" s="152"/>
      <c r="P1762" s="210"/>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2"/>
      <c r="L1763" s="152"/>
      <c r="M1763" s="152"/>
      <c r="N1763" s="152"/>
      <c r="O1763" s="152"/>
      <c r="P1763" s="210"/>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2"/>
      <c r="L1764" s="152"/>
      <c r="M1764" s="152"/>
      <c r="N1764" s="152"/>
      <c r="O1764" s="152"/>
      <c r="P1764" s="210"/>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2"/>
      <c r="L1765" s="152"/>
      <c r="M1765" s="152"/>
      <c r="N1765" s="152"/>
      <c r="O1765" s="152"/>
      <c r="P1765" s="210"/>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2"/>
      <c r="L1766" s="152"/>
      <c r="M1766" s="152"/>
      <c r="N1766" s="152"/>
      <c r="O1766" s="152"/>
      <c r="P1766" s="210"/>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2"/>
      <c r="L1767" s="152"/>
      <c r="M1767" s="152"/>
      <c r="N1767" s="152"/>
      <c r="O1767" s="152"/>
      <c r="P1767" s="210"/>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2"/>
      <c r="L1768" s="152"/>
      <c r="M1768" s="152"/>
      <c r="N1768" s="152"/>
      <c r="O1768" s="152"/>
      <c r="P1768" s="210"/>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2"/>
      <c r="L1769" s="152"/>
      <c r="M1769" s="152"/>
      <c r="N1769" s="152"/>
      <c r="O1769" s="152"/>
      <c r="P1769" s="210"/>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2"/>
      <c r="L1770" s="152"/>
      <c r="M1770" s="152"/>
      <c r="N1770" s="152"/>
      <c r="O1770" s="152"/>
      <c r="P1770" s="210"/>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2"/>
      <c r="L1771" s="152"/>
      <c r="M1771" s="152"/>
      <c r="N1771" s="152"/>
      <c r="O1771" s="152"/>
      <c r="P1771" s="210"/>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2"/>
      <c r="L1772" s="152"/>
      <c r="M1772" s="152"/>
      <c r="N1772" s="152"/>
      <c r="O1772" s="152"/>
      <c r="P1772" s="210"/>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2"/>
      <c r="L1773" s="152"/>
      <c r="M1773" s="152"/>
      <c r="N1773" s="152"/>
      <c r="O1773" s="152"/>
      <c r="P1773" s="210"/>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2"/>
      <c r="L1774" s="152"/>
      <c r="M1774" s="152"/>
      <c r="N1774" s="152"/>
      <c r="O1774" s="152"/>
      <c r="P1774" s="210"/>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2"/>
      <c r="L1775" s="152"/>
      <c r="M1775" s="152"/>
      <c r="N1775" s="152"/>
      <c r="O1775" s="152"/>
      <c r="P1775" s="210"/>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2"/>
      <c r="L1776" s="152"/>
      <c r="M1776" s="152"/>
      <c r="N1776" s="152"/>
      <c r="O1776" s="152"/>
      <c r="P1776" s="210"/>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2"/>
      <c r="L1777" s="152"/>
      <c r="M1777" s="152"/>
      <c r="N1777" s="152"/>
      <c r="O1777" s="152"/>
      <c r="P1777" s="210"/>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2"/>
      <c r="L1778" s="152"/>
      <c r="M1778" s="152"/>
      <c r="N1778" s="152"/>
      <c r="O1778" s="152"/>
      <c r="P1778" s="210"/>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2"/>
      <c r="L1779" s="152"/>
      <c r="M1779" s="152"/>
      <c r="N1779" s="152"/>
      <c r="O1779" s="152"/>
      <c r="P1779" s="210"/>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2"/>
      <c r="L1780" s="152"/>
      <c r="M1780" s="152"/>
      <c r="N1780" s="152"/>
      <c r="O1780" s="152"/>
      <c r="P1780" s="210"/>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2"/>
      <c r="L1781" s="152"/>
      <c r="M1781" s="152"/>
      <c r="N1781" s="152"/>
      <c r="O1781" s="152"/>
      <c r="P1781" s="210"/>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2"/>
      <c r="L1782" s="152"/>
      <c r="M1782" s="152"/>
      <c r="N1782" s="152"/>
      <c r="O1782" s="152"/>
      <c r="P1782" s="210"/>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2"/>
      <c r="L1783" s="152"/>
      <c r="M1783" s="152"/>
      <c r="N1783" s="152"/>
      <c r="O1783" s="152"/>
      <c r="P1783" s="210"/>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2"/>
      <c r="L1784" s="152"/>
      <c r="M1784" s="152"/>
      <c r="N1784" s="152"/>
      <c r="O1784" s="152"/>
      <c r="P1784" s="210"/>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2"/>
      <c r="L1785" s="152"/>
      <c r="M1785" s="152"/>
      <c r="N1785" s="152"/>
      <c r="O1785" s="152"/>
      <c r="P1785" s="210"/>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2"/>
      <c r="L1786" s="152"/>
      <c r="M1786" s="152"/>
      <c r="N1786" s="152"/>
      <c r="O1786" s="152"/>
      <c r="P1786" s="210"/>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2"/>
      <c r="L1787" s="152"/>
      <c r="M1787" s="152"/>
      <c r="N1787" s="152"/>
      <c r="O1787" s="152"/>
      <c r="P1787" s="210"/>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2"/>
      <c r="L1788" s="152"/>
      <c r="M1788" s="152"/>
      <c r="N1788" s="152"/>
      <c r="O1788" s="152"/>
      <c r="P1788" s="210"/>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2"/>
      <c r="L1789" s="152"/>
      <c r="M1789" s="152"/>
      <c r="N1789" s="152"/>
      <c r="O1789" s="152"/>
      <c r="P1789" s="210"/>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2"/>
      <c r="L1790" s="152"/>
      <c r="M1790" s="152"/>
      <c r="N1790" s="152"/>
      <c r="O1790" s="152"/>
      <c r="P1790" s="210"/>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2"/>
      <c r="L1791" s="152"/>
      <c r="M1791" s="152"/>
      <c r="N1791" s="152"/>
      <c r="O1791" s="152"/>
      <c r="P1791" s="210"/>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2"/>
      <c r="L1792" s="152"/>
      <c r="M1792" s="152"/>
      <c r="N1792" s="152"/>
      <c r="O1792" s="152"/>
      <c r="P1792" s="210"/>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2"/>
      <c r="L1793" s="152"/>
      <c r="M1793" s="152"/>
      <c r="N1793" s="152"/>
      <c r="O1793" s="152"/>
      <c r="P1793" s="210"/>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2"/>
      <c r="L1794" s="152"/>
      <c r="M1794" s="152"/>
      <c r="N1794" s="152"/>
      <c r="O1794" s="152"/>
      <c r="P1794" s="210"/>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2"/>
      <c r="L1795" s="152"/>
      <c r="M1795" s="152"/>
      <c r="N1795" s="152"/>
      <c r="O1795" s="152"/>
      <c r="P1795" s="210"/>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2"/>
      <c r="L1796" s="152"/>
      <c r="M1796" s="152"/>
      <c r="N1796" s="152"/>
      <c r="O1796" s="152"/>
      <c r="P1796" s="210"/>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2"/>
      <c r="L1797" s="152"/>
      <c r="M1797" s="152"/>
      <c r="N1797" s="152"/>
      <c r="O1797" s="152"/>
      <c r="P1797" s="210"/>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2"/>
      <c r="L1798" s="152"/>
      <c r="M1798" s="152"/>
      <c r="N1798" s="152"/>
      <c r="O1798" s="152"/>
      <c r="P1798" s="210"/>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2"/>
      <c r="L1799" s="152"/>
      <c r="M1799" s="152"/>
      <c r="N1799" s="152"/>
      <c r="O1799" s="152"/>
      <c r="P1799" s="210"/>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2"/>
      <c r="L1800" s="152"/>
      <c r="M1800" s="152"/>
      <c r="N1800" s="152"/>
      <c r="O1800" s="152"/>
      <c r="P1800" s="210"/>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2"/>
      <c r="L1801" s="152"/>
      <c r="M1801" s="152"/>
      <c r="N1801" s="152"/>
      <c r="O1801" s="152"/>
      <c r="P1801" s="210"/>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2"/>
      <c r="L1802" s="152"/>
      <c r="M1802" s="152"/>
      <c r="N1802" s="152"/>
      <c r="O1802" s="152"/>
      <c r="P1802" s="210"/>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2"/>
      <c r="L1803" s="152"/>
      <c r="M1803" s="152"/>
      <c r="N1803" s="152"/>
      <c r="O1803" s="152"/>
      <c r="P1803" s="210"/>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2"/>
      <c r="L1804" s="152"/>
      <c r="M1804" s="152"/>
      <c r="N1804" s="152"/>
      <c r="O1804" s="152"/>
      <c r="P1804" s="210"/>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2"/>
      <c r="L1805" s="152"/>
      <c r="M1805" s="152"/>
      <c r="N1805" s="152"/>
      <c r="O1805" s="152"/>
      <c r="P1805" s="210"/>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2"/>
      <c r="L1806" s="152"/>
      <c r="M1806" s="152"/>
      <c r="N1806" s="152"/>
      <c r="O1806" s="152"/>
      <c r="P1806" s="210"/>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2"/>
      <c r="L1807" s="152"/>
      <c r="M1807" s="152"/>
      <c r="N1807" s="152"/>
      <c r="O1807" s="152"/>
      <c r="P1807" s="210"/>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2"/>
      <c r="L1808" s="152"/>
      <c r="M1808" s="152"/>
      <c r="N1808" s="152"/>
      <c r="O1808" s="152"/>
      <c r="P1808" s="210"/>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2"/>
      <c r="L1809" s="152"/>
      <c r="M1809" s="152"/>
      <c r="N1809" s="152"/>
      <c r="O1809" s="152"/>
      <c r="P1809" s="210"/>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2"/>
      <c r="L1810" s="152"/>
      <c r="M1810" s="152"/>
      <c r="N1810" s="152"/>
      <c r="O1810" s="152"/>
      <c r="P1810" s="210"/>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2"/>
      <c r="L1811" s="152"/>
      <c r="M1811" s="152"/>
      <c r="N1811" s="152"/>
      <c r="O1811" s="152"/>
      <c r="P1811" s="210"/>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2"/>
      <c r="L1812" s="152"/>
      <c r="M1812" s="152"/>
      <c r="N1812" s="152"/>
      <c r="O1812" s="152"/>
      <c r="P1812" s="210"/>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2"/>
      <c r="L1813" s="152"/>
      <c r="M1813" s="152"/>
      <c r="N1813" s="152"/>
      <c r="O1813" s="152"/>
      <c r="P1813" s="210"/>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2"/>
      <c r="L1814" s="152"/>
      <c r="M1814" s="152"/>
      <c r="N1814" s="152"/>
      <c r="O1814" s="152"/>
      <c r="P1814" s="210"/>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2"/>
      <c r="L1815" s="152"/>
      <c r="M1815" s="152"/>
      <c r="N1815" s="152"/>
      <c r="O1815" s="152"/>
      <c r="P1815" s="210"/>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2"/>
      <c r="L1816" s="152"/>
      <c r="M1816" s="152"/>
      <c r="N1816" s="152"/>
      <c r="O1816" s="152"/>
      <c r="P1816" s="210"/>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2"/>
      <c r="L1817" s="152"/>
      <c r="M1817" s="152"/>
      <c r="N1817" s="152"/>
      <c r="O1817" s="152"/>
      <c r="P1817" s="210"/>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2"/>
      <c r="L1818" s="152"/>
      <c r="M1818" s="152"/>
      <c r="N1818" s="152"/>
      <c r="O1818" s="152"/>
      <c r="P1818" s="210"/>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2"/>
      <c r="L1819" s="152"/>
      <c r="M1819" s="152"/>
      <c r="N1819" s="152"/>
      <c r="O1819" s="152"/>
      <c r="P1819" s="210"/>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2"/>
      <c r="L1820" s="152"/>
      <c r="M1820" s="152"/>
      <c r="N1820" s="152"/>
      <c r="O1820" s="152"/>
      <c r="P1820" s="210"/>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2"/>
      <c r="L1821" s="152"/>
      <c r="M1821" s="152"/>
      <c r="N1821" s="152"/>
      <c r="O1821" s="152"/>
      <c r="P1821" s="210"/>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2"/>
      <c r="L1822" s="152"/>
      <c r="M1822" s="152"/>
      <c r="N1822" s="152"/>
      <c r="O1822" s="152"/>
      <c r="P1822" s="210"/>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2"/>
      <c r="L1823" s="152"/>
      <c r="M1823" s="152"/>
      <c r="N1823" s="152"/>
      <c r="O1823" s="152"/>
      <c r="P1823" s="210"/>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2"/>
      <c r="L1824" s="152"/>
      <c r="M1824" s="152"/>
      <c r="N1824" s="152"/>
      <c r="O1824" s="152"/>
      <c r="P1824" s="210"/>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2"/>
      <c r="L1825" s="152"/>
      <c r="M1825" s="152"/>
      <c r="N1825" s="152"/>
      <c r="O1825" s="152"/>
      <c r="P1825" s="210"/>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2"/>
      <c r="L1826" s="152"/>
      <c r="M1826" s="152"/>
      <c r="N1826" s="152"/>
      <c r="O1826" s="152"/>
      <c r="P1826" s="210"/>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2"/>
      <c r="L1827" s="152"/>
      <c r="M1827" s="152"/>
      <c r="N1827" s="152"/>
      <c r="O1827" s="152"/>
      <c r="P1827" s="210"/>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2"/>
      <c r="L1828" s="152"/>
      <c r="M1828" s="152"/>
      <c r="N1828" s="152"/>
      <c r="O1828" s="152"/>
      <c r="P1828" s="210"/>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2"/>
      <c r="L1829" s="152"/>
      <c r="M1829" s="152"/>
      <c r="N1829" s="152"/>
      <c r="O1829" s="152"/>
      <c r="P1829" s="210"/>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2"/>
      <c r="L1830" s="152"/>
      <c r="M1830" s="152"/>
      <c r="N1830" s="152"/>
      <c r="O1830" s="152"/>
      <c r="P1830" s="210"/>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2"/>
      <c r="L1831" s="152"/>
      <c r="M1831" s="152"/>
      <c r="N1831" s="152"/>
      <c r="O1831" s="152"/>
      <c r="P1831" s="210"/>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2"/>
      <c r="L1832" s="152"/>
      <c r="M1832" s="152"/>
      <c r="N1832" s="152"/>
      <c r="O1832" s="152"/>
      <c r="P1832" s="210"/>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2"/>
      <c r="L1833" s="152"/>
      <c r="M1833" s="152"/>
      <c r="N1833" s="152"/>
      <c r="O1833" s="152"/>
      <c r="P1833" s="210"/>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2"/>
      <c r="L1834" s="152"/>
      <c r="M1834" s="152"/>
      <c r="N1834" s="152"/>
      <c r="O1834" s="152"/>
      <c r="P1834" s="210"/>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2"/>
      <c r="L1835" s="152"/>
      <c r="M1835" s="152"/>
      <c r="N1835" s="152"/>
      <c r="O1835" s="152"/>
      <c r="P1835" s="210"/>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2"/>
      <c r="L1836" s="152"/>
      <c r="M1836" s="152"/>
      <c r="N1836" s="152"/>
      <c r="O1836" s="152"/>
      <c r="P1836" s="210"/>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2"/>
      <c r="L1837" s="152"/>
      <c r="M1837" s="152"/>
      <c r="N1837" s="152"/>
      <c r="O1837" s="152"/>
      <c r="P1837" s="210"/>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2"/>
      <c r="L1838" s="152"/>
      <c r="M1838" s="152"/>
      <c r="N1838" s="152"/>
      <c r="O1838" s="152"/>
      <c r="P1838" s="210"/>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2"/>
      <c r="L1839" s="152"/>
      <c r="M1839" s="152"/>
      <c r="N1839" s="152"/>
      <c r="O1839" s="152"/>
      <c r="P1839" s="210"/>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2"/>
      <c r="L1840" s="152"/>
      <c r="M1840" s="152"/>
      <c r="N1840" s="152"/>
      <c r="O1840" s="152"/>
      <c r="P1840" s="210"/>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2"/>
      <c r="L1841" s="152"/>
      <c r="M1841" s="152"/>
      <c r="N1841" s="152"/>
      <c r="O1841" s="152"/>
      <c r="P1841" s="210"/>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2"/>
      <c r="L1842" s="152"/>
      <c r="M1842" s="152"/>
      <c r="N1842" s="152"/>
      <c r="O1842" s="152"/>
      <c r="P1842" s="210"/>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2"/>
      <c r="L1843" s="152"/>
      <c r="M1843" s="152"/>
      <c r="N1843" s="152"/>
      <c r="O1843" s="152"/>
      <c r="P1843" s="210"/>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2"/>
      <c r="L1844" s="152"/>
      <c r="M1844" s="152"/>
      <c r="N1844" s="152"/>
      <c r="O1844" s="152"/>
      <c r="P1844" s="210"/>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2"/>
      <c r="L1845" s="152"/>
      <c r="M1845" s="152"/>
      <c r="N1845" s="152"/>
      <c r="O1845" s="152"/>
      <c r="P1845" s="210"/>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2"/>
      <c r="L1846" s="152"/>
      <c r="M1846" s="152"/>
      <c r="N1846" s="152"/>
      <c r="O1846" s="152"/>
      <c r="P1846" s="210"/>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2"/>
      <c r="L1847" s="152"/>
      <c r="M1847" s="152"/>
      <c r="N1847" s="152"/>
      <c r="O1847" s="152"/>
      <c r="P1847" s="210"/>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2"/>
      <c r="L1848" s="152"/>
      <c r="M1848" s="152"/>
      <c r="N1848" s="152"/>
      <c r="O1848" s="152"/>
      <c r="P1848" s="210"/>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2"/>
      <c r="L1849" s="152"/>
      <c r="M1849" s="152"/>
      <c r="N1849" s="152"/>
      <c r="O1849" s="152"/>
      <c r="P1849" s="210"/>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2"/>
      <c r="L1850" s="152"/>
      <c r="M1850" s="152"/>
      <c r="N1850" s="152"/>
      <c r="O1850" s="152"/>
      <c r="P1850" s="210"/>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2"/>
      <c r="L1851" s="152"/>
      <c r="M1851" s="152"/>
      <c r="N1851" s="152"/>
      <c r="O1851" s="152"/>
      <c r="P1851" s="210"/>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2"/>
      <c r="L1852" s="152"/>
      <c r="M1852" s="152"/>
      <c r="N1852" s="152"/>
      <c r="O1852" s="152"/>
      <c r="P1852" s="210"/>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2"/>
      <c r="L1853" s="152"/>
      <c r="M1853" s="152"/>
      <c r="N1853" s="152"/>
      <c r="O1853" s="152"/>
      <c r="P1853" s="210"/>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2"/>
      <c r="L1854" s="152"/>
      <c r="M1854" s="152"/>
      <c r="N1854" s="152"/>
      <c r="O1854" s="152"/>
      <c r="P1854" s="210"/>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2"/>
      <c r="L1855" s="152"/>
      <c r="M1855" s="152"/>
      <c r="N1855" s="152"/>
      <c r="O1855" s="152"/>
      <c r="P1855" s="210"/>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2"/>
      <c r="L1856" s="152"/>
      <c r="M1856" s="152"/>
      <c r="N1856" s="152"/>
      <c r="O1856" s="152"/>
      <c r="P1856" s="210"/>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2"/>
      <c r="L1857" s="152"/>
      <c r="M1857" s="152"/>
      <c r="N1857" s="152"/>
      <c r="O1857" s="152"/>
      <c r="P1857" s="210"/>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2"/>
      <c r="L1858" s="152"/>
      <c r="M1858" s="152"/>
      <c r="N1858" s="152"/>
      <c r="O1858" s="152"/>
      <c r="P1858" s="210"/>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2"/>
      <c r="L1859" s="152"/>
      <c r="M1859" s="152"/>
      <c r="N1859" s="152"/>
      <c r="O1859" s="152"/>
      <c r="P1859" s="210"/>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2"/>
      <c r="L1860" s="152"/>
      <c r="M1860" s="152"/>
      <c r="N1860" s="152"/>
      <c r="O1860" s="152"/>
      <c r="P1860" s="210"/>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2"/>
      <c r="L1861" s="152"/>
      <c r="M1861" s="152"/>
      <c r="N1861" s="152"/>
      <c r="O1861" s="152"/>
      <c r="P1861" s="210"/>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2"/>
      <c r="L1862" s="152"/>
      <c r="M1862" s="152"/>
      <c r="N1862" s="152"/>
      <c r="O1862" s="152"/>
      <c r="P1862" s="210"/>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2"/>
      <c r="L1863" s="152"/>
      <c r="M1863" s="152"/>
      <c r="N1863" s="152"/>
      <c r="O1863" s="152"/>
      <c r="P1863" s="210"/>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2"/>
      <c r="L1864" s="152"/>
      <c r="M1864" s="152"/>
      <c r="N1864" s="152"/>
      <c r="O1864" s="152"/>
      <c r="P1864" s="210"/>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2"/>
      <c r="L1865" s="152"/>
      <c r="M1865" s="152"/>
      <c r="N1865" s="152"/>
      <c r="O1865" s="152"/>
      <c r="P1865" s="210"/>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2"/>
      <c r="L1866" s="152"/>
      <c r="M1866" s="152"/>
      <c r="N1866" s="152"/>
      <c r="O1866" s="152"/>
      <c r="P1866" s="210"/>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2"/>
      <c r="L1867" s="152"/>
      <c r="M1867" s="152"/>
      <c r="N1867" s="152"/>
      <c r="O1867" s="152"/>
      <c r="P1867" s="210"/>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2"/>
      <c r="L1868" s="152"/>
      <c r="M1868" s="152"/>
      <c r="N1868" s="152"/>
      <c r="O1868" s="152"/>
      <c r="P1868" s="210"/>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2"/>
      <c r="L1869" s="152"/>
      <c r="M1869" s="152"/>
      <c r="N1869" s="152"/>
      <c r="O1869" s="152"/>
      <c r="P1869" s="210"/>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2"/>
      <c r="L1870" s="152"/>
      <c r="M1870" s="152"/>
      <c r="N1870" s="152"/>
      <c r="O1870" s="152"/>
      <c r="P1870" s="210"/>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2"/>
      <c r="L1871" s="152"/>
      <c r="M1871" s="152"/>
      <c r="N1871" s="152"/>
      <c r="O1871" s="152"/>
      <c r="P1871" s="210"/>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2"/>
      <c r="L1872" s="152"/>
      <c r="M1872" s="152"/>
      <c r="N1872" s="152"/>
      <c r="O1872" s="152"/>
      <c r="P1872" s="210"/>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2"/>
      <c r="L1873" s="152"/>
      <c r="M1873" s="152"/>
      <c r="N1873" s="152"/>
      <c r="O1873" s="152"/>
      <c r="P1873" s="210"/>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2"/>
      <c r="L1874" s="152"/>
      <c r="M1874" s="152"/>
      <c r="N1874" s="152"/>
      <c r="O1874" s="152"/>
      <c r="P1874" s="210"/>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2"/>
      <c r="L1875" s="152"/>
      <c r="M1875" s="152"/>
      <c r="N1875" s="152"/>
      <c r="O1875" s="152"/>
      <c r="P1875" s="210"/>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2"/>
      <c r="L1876" s="152"/>
      <c r="M1876" s="152"/>
      <c r="N1876" s="152"/>
      <c r="O1876" s="152"/>
      <c r="P1876" s="210"/>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2"/>
      <c r="L1877" s="152"/>
      <c r="M1877" s="152"/>
      <c r="N1877" s="152"/>
      <c r="O1877" s="152"/>
      <c r="P1877" s="210"/>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2"/>
      <c r="L1878" s="152"/>
      <c r="M1878" s="152"/>
      <c r="N1878" s="152"/>
      <c r="O1878" s="152"/>
      <c r="P1878" s="210"/>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2"/>
      <c r="L1879" s="152"/>
      <c r="M1879" s="152"/>
      <c r="N1879" s="152"/>
      <c r="O1879" s="152"/>
      <c r="P1879" s="210"/>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2"/>
      <c r="L1880" s="152"/>
      <c r="M1880" s="152"/>
      <c r="N1880" s="152"/>
      <c r="O1880" s="152"/>
      <c r="P1880" s="210"/>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2"/>
      <c r="L1881" s="152"/>
      <c r="M1881" s="152"/>
      <c r="N1881" s="152"/>
      <c r="O1881" s="152"/>
      <c r="P1881" s="210"/>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2"/>
      <c r="L1882" s="152"/>
      <c r="M1882" s="152"/>
      <c r="N1882" s="152"/>
      <c r="O1882" s="152"/>
      <c r="P1882" s="210"/>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2"/>
      <c r="L1883" s="152"/>
      <c r="M1883" s="152"/>
      <c r="N1883" s="152"/>
      <c r="O1883" s="152"/>
      <c r="P1883" s="210"/>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2"/>
      <c r="L1884" s="152"/>
      <c r="M1884" s="152"/>
      <c r="N1884" s="152"/>
      <c r="O1884" s="152"/>
      <c r="P1884" s="210"/>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2"/>
      <c r="L1885" s="152"/>
      <c r="M1885" s="152"/>
      <c r="N1885" s="152"/>
      <c r="O1885" s="152"/>
      <c r="P1885" s="210"/>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2"/>
      <c r="L1886" s="152"/>
      <c r="M1886" s="152"/>
      <c r="N1886" s="152"/>
      <c r="O1886" s="152"/>
      <c r="P1886" s="210"/>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2"/>
      <c r="L1887" s="152"/>
      <c r="M1887" s="152"/>
      <c r="N1887" s="152"/>
      <c r="O1887" s="152"/>
      <c r="P1887" s="210"/>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2"/>
      <c r="L1888" s="152"/>
      <c r="M1888" s="152"/>
      <c r="N1888" s="152"/>
      <c r="O1888" s="152"/>
      <c r="P1888" s="210"/>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2"/>
      <c r="L1889" s="152"/>
      <c r="M1889" s="152"/>
      <c r="N1889" s="152"/>
      <c r="O1889" s="152"/>
      <c r="P1889" s="210"/>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2"/>
      <c r="L1890" s="152"/>
      <c r="M1890" s="152"/>
      <c r="N1890" s="152"/>
      <c r="O1890" s="152"/>
      <c r="P1890" s="210"/>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2"/>
      <c r="L1891" s="152"/>
      <c r="M1891" s="152"/>
      <c r="N1891" s="152"/>
      <c r="O1891" s="152"/>
      <c r="P1891" s="210"/>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2"/>
      <c r="L1892" s="152"/>
      <c r="M1892" s="152"/>
      <c r="N1892" s="152"/>
      <c r="O1892" s="152"/>
      <c r="P1892" s="210"/>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2"/>
      <c r="L1893" s="152"/>
      <c r="M1893" s="152"/>
      <c r="N1893" s="152"/>
      <c r="O1893" s="152"/>
      <c r="P1893" s="210"/>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2"/>
      <c r="L1894" s="152"/>
      <c r="M1894" s="152"/>
      <c r="N1894" s="152"/>
      <c r="O1894" s="152"/>
      <c r="P1894" s="210"/>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2"/>
      <c r="L1895" s="152"/>
      <c r="M1895" s="152"/>
      <c r="N1895" s="152"/>
      <c r="O1895" s="152"/>
      <c r="P1895" s="210"/>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2"/>
      <c r="L1896" s="152"/>
      <c r="M1896" s="152"/>
      <c r="N1896" s="152"/>
      <c r="O1896" s="152"/>
      <c r="P1896" s="210"/>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2"/>
      <c r="L1897" s="152"/>
      <c r="M1897" s="152"/>
      <c r="N1897" s="152"/>
      <c r="O1897" s="152"/>
      <c r="P1897" s="210"/>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2"/>
      <c r="L1898" s="152"/>
      <c r="M1898" s="152"/>
      <c r="N1898" s="152"/>
      <c r="O1898" s="152"/>
      <c r="P1898" s="210"/>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2"/>
      <c r="L1899" s="152"/>
      <c r="M1899" s="152"/>
      <c r="N1899" s="152"/>
      <c r="O1899" s="152"/>
      <c r="P1899" s="210"/>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2"/>
      <c r="L1900" s="152"/>
      <c r="M1900" s="152"/>
      <c r="N1900" s="152"/>
      <c r="O1900" s="152"/>
      <c r="P1900" s="210"/>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2"/>
      <c r="L1901" s="152"/>
      <c r="M1901" s="152"/>
      <c r="N1901" s="152"/>
      <c r="O1901" s="152"/>
      <c r="P1901" s="210"/>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2"/>
      <c r="L1902" s="152"/>
      <c r="M1902" s="152"/>
      <c r="N1902" s="152"/>
      <c r="O1902" s="152"/>
      <c r="P1902" s="210"/>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2"/>
      <c r="L1903" s="152"/>
      <c r="M1903" s="152"/>
      <c r="N1903" s="152"/>
      <c r="O1903" s="152"/>
      <c r="P1903" s="210"/>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2"/>
      <c r="L1904" s="152"/>
      <c r="M1904" s="152"/>
      <c r="N1904" s="152"/>
      <c r="O1904" s="152"/>
      <c r="P1904" s="210"/>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2"/>
      <c r="L1905" s="152"/>
      <c r="M1905" s="152"/>
      <c r="N1905" s="152"/>
      <c r="O1905" s="152"/>
      <c r="P1905" s="210"/>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2"/>
      <c r="L1906" s="152"/>
      <c r="M1906" s="152"/>
      <c r="N1906" s="152"/>
      <c r="O1906" s="152"/>
      <c r="P1906" s="210"/>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2"/>
      <c r="L1907" s="152"/>
      <c r="M1907" s="152"/>
      <c r="N1907" s="152"/>
      <c r="O1907" s="152"/>
      <c r="P1907" s="210"/>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2"/>
      <c r="L1908" s="152"/>
      <c r="M1908" s="152"/>
      <c r="N1908" s="152"/>
      <c r="O1908" s="152"/>
      <c r="P1908" s="210"/>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2"/>
      <c r="L1909" s="152"/>
      <c r="M1909" s="152"/>
      <c r="N1909" s="152"/>
      <c r="O1909" s="152"/>
      <c r="P1909" s="210"/>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2"/>
      <c r="L1910" s="152"/>
      <c r="M1910" s="152"/>
      <c r="N1910" s="152"/>
      <c r="O1910" s="152"/>
      <c r="P1910" s="210"/>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2"/>
      <c r="L1911" s="152"/>
      <c r="M1911" s="152"/>
      <c r="N1911" s="152"/>
      <c r="O1911" s="152"/>
      <c r="P1911" s="210"/>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2"/>
      <c r="L1912" s="152"/>
      <c r="M1912" s="152"/>
      <c r="N1912" s="152"/>
      <c r="O1912" s="152"/>
      <c r="P1912" s="210"/>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2"/>
      <c r="L1913" s="152"/>
      <c r="M1913" s="152"/>
      <c r="N1913" s="152"/>
      <c r="O1913" s="152"/>
      <c r="P1913" s="210"/>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2"/>
      <c r="L1914" s="152"/>
      <c r="M1914" s="152"/>
      <c r="N1914" s="152"/>
      <c r="O1914" s="152"/>
      <c r="P1914" s="210"/>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2"/>
      <c r="L1915" s="152"/>
      <c r="M1915" s="152"/>
      <c r="N1915" s="152"/>
      <c r="O1915" s="152"/>
      <c r="P1915" s="210"/>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2"/>
      <c r="L1916" s="152"/>
      <c r="M1916" s="152"/>
      <c r="N1916" s="152"/>
      <c r="O1916" s="152"/>
      <c r="P1916" s="210"/>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2"/>
      <c r="L1917" s="152"/>
      <c r="M1917" s="152"/>
      <c r="N1917" s="152"/>
      <c r="O1917" s="152"/>
      <c r="P1917" s="210"/>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2"/>
      <c r="L1918" s="152"/>
      <c r="M1918" s="152"/>
      <c r="N1918" s="152"/>
      <c r="O1918" s="152"/>
      <c r="P1918" s="210"/>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2"/>
      <c r="L1919" s="152"/>
      <c r="M1919" s="152"/>
      <c r="N1919" s="152"/>
      <c r="O1919" s="152"/>
      <c r="P1919" s="210"/>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2"/>
      <c r="L1920" s="152"/>
      <c r="M1920" s="152"/>
      <c r="N1920" s="152"/>
      <c r="O1920" s="152"/>
      <c r="P1920" s="210"/>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2"/>
      <c r="L1921" s="152"/>
      <c r="M1921" s="152"/>
      <c r="N1921" s="152"/>
      <c r="O1921" s="152"/>
      <c r="P1921" s="210"/>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2"/>
      <c r="L1922" s="152"/>
      <c r="M1922" s="152"/>
      <c r="N1922" s="152"/>
      <c r="O1922" s="152"/>
      <c r="P1922" s="210"/>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2"/>
      <c r="L1923" s="152"/>
      <c r="M1923" s="152"/>
      <c r="N1923" s="152"/>
      <c r="O1923" s="152"/>
      <c r="P1923" s="210"/>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2"/>
      <c r="L1924" s="152"/>
      <c r="M1924" s="152"/>
      <c r="N1924" s="152"/>
      <c r="O1924" s="152"/>
      <c r="P1924" s="210"/>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2"/>
      <c r="L1925" s="152"/>
      <c r="M1925" s="152"/>
      <c r="N1925" s="152"/>
      <c r="O1925" s="152"/>
      <c r="P1925" s="210"/>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2"/>
      <c r="L1926" s="152"/>
      <c r="M1926" s="152"/>
      <c r="N1926" s="152"/>
      <c r="O1926" s="152"/>
      <c r="P1926" s="210"/>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2"/>
      <c r="L1927" s="152"/>
      <c r="M1927" s="152"/>
      <c r="N1927" s="152"/>
      <c r="O1927" s="152"/>
      <c r="P1927" s="210"/>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2"/>
      <c r="L1928" s="152"/>
      <c r="M1928" s="152"/>
      <c r="N1928" s="152"/>
      <c r="O1928" s="152"/>
      <c r="P1928" s="210"/>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2"/>
      <c r="L1929" s="152"/>
      <c r="M1929" s="152"/>
      <c r="N1929" s="152"/>
      <c r="O1929" s="152"/>
      <c r="P1929" s="210"/>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2"/>
      <c r="L1930" s="152"/>
      <c r="M1930" s="152"/>
      <c r="N1930" s="152"/>
      <c r="O1930" s="152"/>
      <c r="P1930" s="210"/>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2"/>
      <c r="L1931" s="152"/>
      <c r="M1931" s="152"/>
      <c r="N1931" s="152"/>
      <c r="O1931" s="152"/>
      <c r="P1931" s="210"/>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2"/>
      <c r="L1932" s="152"/>
      <c r="M1932" s="152"/>
      <c r="N1932" s="152"/>
      <c r="O1932" s="152"/>
      <c r="P1932" s="210"/>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2"/>
      <c r="L1933" s="152"/>
      <c r="M1933" s="152"/>
      <c r="N1933" s="152"/>
      <c r="O1933" s="152"/>
      <c r="P1933" s="210"/>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2"/>
      <c r="L1934" s="152"/>
      <c r="M1934" s="152"/>
      <c r="N1934" s="152"/>
      <c r="O1934" s="152"/>
      <c r="P1934" s="210"/>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2"/>
      <c r="L1935" s="152"/>
      <c r="M1935" s="152"/>
      <c r="N1935" s="152"/>
      <c r="O1935" s="152"/>
      <c r="P1935" s="210"/>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2"/>
      <c r="L1936" s="152"/>
      <c r="M1936" s="152"/>
      <c r="N1936" s="152"/>
      <c r="O1936" s="152"/>
      <c r="P1936" s="210"/>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2"/>
      <c r="L1937" s="152"/>
      <c r="M1937" s="152"/>
      <c r="N1937" s="152"/>
      <c r="O1937" s="152"/>
      <c r="P1937" s="210"/>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2"/>
      <c r="L1938" s="152"/>
      <c r="M1938" s="152"/>
      <c r="N1938" s="152"/>
      <c r="O1938" s="152"/>
      <c r="P1938" s="210"/>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2"/>
      <c r="L1939" s="152"/>
      <c r="M1939" s="152"/>
      <c r="N1939" s="152"/>
      <c r="O1939" s="152"/>
      <c r="P1939" s="210"/>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2"/>
      <c r="L1940" s="152"/>
      <c r="M1940" s="152"/>
      <c r="N1940" s="152"/>
      <c r="O1940" s="152"/>
      <c r="P1940" s="210"/>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2"/>
      <c r="L1941" s="152"/>
      <c r="M1941" s="152"/>
      <c r="N1941" s="152"/>
      <c r="O1941" s="152"/>
      <c r="P1941" s="210"/>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2"/>
      <c r="L1942" s="152"/>
      <c r="M1942" s="152"/>
      <c r="N1942" s="152"/>
      <c r="O1942" s="152"/>
      <c r="P1942" s="210"/>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2"/>
      <c r="L1943" s="152"/>
      <c r="M1943" s="152"/>
      <c r="N1943" s="152"/>
      <c r="O1943" s="152"/>
      <c r="P1943" s="210"/>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2"/>
      <c r="L1944" s="152"/>
      <c r="M1944" s="152"/>
      <c r="N1944" s="152"/>
      <c r="O1944" s="152"/>
      <c r="P1944" s="210"/>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2"/>
      <c r="L1945" s="152"/>
      <c r="M1945" s="152"/>
      <c r="N1945" s="152"/>
      <c r="O1945" s="152"/>
      <c r="P1945" s="210"/>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2"/>
      <c r="L1946" s="152"/>
      <c r="M1946" s="152"/>
      <c r="N1946" s="152"/>
      <c r="O1946" s="152"/>
      <c r="P1946" s="210"/>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2"/>
      <c r="L1947" s="152"/>
      <c r="M1947" s="152"/>
      <c r="N1947" s="152"/>
      <c r="O1947" s="152"/>
      <c r="P1947" s="210"/>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2"/>
      <c r="L1948" s="152"/>
      <c r="M1948" s="152"/>
      <c r="N1948" s="152"/>
      <c r="O1948" s="152"/>
      <c r="P1948" s="210"/>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2"/>
      <c r="L1949" s="152"/>
      <c r="M1949" s="152"/>
      <c r="N1949" s="152"/>
      <c r="O1949" s="152"/>
      <c r="P1949" s="210"/>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2"/>
      <c r="L1950" s="152"/>
      <c r="M1950" s="152"/>
      <c r="N1950" s="152"/>
      <c r="O1950" s="152"/>
      <c r="P1950" s="210"/>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2"/>
      <c r="L1951" s="152"/>
      <c r="M1951" s="152"/>
      <c r="N1951" s="152"/>
      <c r="O1951" s="152"/>
      <c r="P1951" s="210"/>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2"/>
      <c r="L1952" s="152"/>
      <c r="M1952" s="152"/>
      <c r="N1952" s="152"/>
      <c r="O1952" s="152"/>
      <c r="P1952" s="210"/>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2"/>
      <c r="L1953" s="152"/>
      <c r="M1953" s="152"/>
      <c r="N1953" s="152"/>
      <c r="O1953" s="152"/>
      <c r="P1953" s="210"/>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2"/>
      <c r="L1954" s="152"/>
      <c r="M1954" s="152"/>
      <c r="N1954" s="152"/>
      <c r="O1954" s="152"/>
      <c r="P1954" s="210"/>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2"/>
      <c r="L1955" s="152"/>
      <c r="M1955" s="152"/>
      <c r="N1955" s="152"/>
      <c r="O1955" s="152"/>
      <c r="P1955" s="210"/>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2"/>
      <c r="L1956" s="152"/>
      <c r="M1956" s="152"/>
      <c r="N1956" s="152"/>
      <c r="O1956" s="152"/>
      <c r="P1956" s="210"/>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2"/>
      <c r="L1957" s="152"/>
      <c r="M1957" s="152"/>
      <c r="N1957" s="152"/>
      <c r="O1957" s="152"/>
      <c r="P1957" s="210"/>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2"/>
      <c r="L1958" s="152"/>
      <c r="M1958" s="152"/>
      <c r="N1958" s="152"/>
      <c r="O1958" s="152"/>
      <c r="P1958" s="210"/>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2"/>
      <c r="L1959" s="152"/>
      <c r="M1959" s="152"/>
      <c r="N1959" s="152"/>
      <c r="O1959" s="152"/>
      <c r="P1959" s="210"/>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2"/>
      <c r="L1960" s="152"/>
      <c r="M1960" s="152"/>
      <c r="N1960" s="152"/>
      <c r="O1960" s="152"/>
      <c r="P1960" s="210"/>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2"/>
      <c r="L1961" s="152"/>
      <c r="M1961" s="152"/>
      <c r="N1961" s="152"/>
      <c r="O1961" s="152"/>
      <c r="P1961" s="210"/>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2"/>
      <c r="L1962" s="152"/>
      <c r="M1962" s="152"/>
      <c r="N1962" s="152"/>
      <c r="O1962" s="152"/>
      <c r="P1962" s="210"/>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2"/>
      <c r="L1963" s="152"/>
      <c r="M1963" s="152"/>
      <c r="N1963" s="152"/>
      <c r="O1963" s="152"/>
      <c r="P1963" s="210"/>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2"/>
      <c r="L1964" s="152"/>
      <c r="M1964" s="152"/>
      <c r="N1964" s="152"/>
      <c r="O1964" s="152"/>
      <c r="P1964" s="210"/>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2"/>
      <c r="L1965" s="152"/>
      <c r="M1965" s="152"/>
      <c r="N1965" s="152"/>
      <c r="O1965" s="152"/>
      <c r="P1965" s="210"/>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2"/>
      <c r="L1966" s="152"/>
      <c r="M1966" s="152"/>
      <c r="N1966" s="152"/>
      <c r="O1966" s="152"/>
      <c r="P1966" s="210"/>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2"/>
      <c r="L1967" s="152"/>
      <c r="M1967" s="152"/>
      <c r="N1967" s="152"/>
      <c r="O1967" s="152"/>
      <c r="P1967" s="210"/>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2"/>
      <c r="L1968" s="152"/>
      <c r="M1968" s="152"/>
      <c r="N1968" s="152"/>
      <c r="O1968" s="152"/>
      <c r="P1968" s="210"/>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2"/>
      <c r="L1969" s="152"/>
      <c r="M1969" s="152"/>
      <c r="N1969" s="152"/>
      <c r="O1969" s="152"/>
      <c r="P1969" s="210"/>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2"/>
      <c r="L1970" s="152"/>
      <c r="M1970" s="152"/>
      <c r="N1970" s="152"/>
      <c r="O1970" s="152"/>
      <c r="P1970" s="210"/>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2"/>
      <c r="L1971" s="152"/>
      <c r="M1971" s="152"/>
      <c r="N1971" s="152"/>
      <c r="O1971" s="152"/>
      <c r="P1971" s="210"/>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2"/>
      <c r="L1972" s="152"/>
      <c r="M1972" s="152"/>
      <c r="N1972" s="152"/>
      <c r="O1972" s="152"/>
      <c r="P1972" s="210"/>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2"/>
      <c r="L1973" s="152"/>
      <c r="M1973" s="152"/>
      <c r="N1973" s="152"/>
      <c r="O1973" s="152"/>
      <c r="P1973" s="210"/>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2"/>
      <c r="L1974" s="152"/>
      <c r="M1974" s="152"/>
      <c r="N1974" s="152"/>
      <c r="O1974" s="152"/>
      <c r="P1974" s="210"/>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2"/>
      <c r="L1975" s="152"/>
      <c r="M1975" s="152"/>
      <c r="N1975" s="152"/>
      <c r="O1975" s="152"/>
      <c r="P1975" s="210"/>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2"/>
      <c r="L1976" s="152"/>
      <c r="M1976" s="152"/>
      <c r="N1976" s="152"/>
      <c r="O1976" s="152"/>
      <c r="P1976" s="210"/>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2"/>
      <c r="L1977" s="152"/>
      <c r="M1977" s="152"/>
      <c r="N1977" s="152"/>
      <c r="O1977" s="152"/>
      <c r="P1977" s="210"/>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2"/>
      <c r="L1978" s="152"/>
      <c r="M1978" s="152"/>
      <c r="N1978" s="152"/>
      <c r="O1978" s="152"/>
      <c r="P1978" s="210"/>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2"/>
      <c r="L1979" s="152"/>
      <c r="M1979" s="152"/>
      <c r="N1979" s="152"/>
      <c r="O1979" s="152"/>
      <c r="P1979" s="210"/>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2"/>
      <c r="L1980" s="152"/>
      <c r="M1980" s="152"/>
      <c r="N1980" s="152"/>
      <c r="O1980" s="152"/>
      <c r="P1980" s="210"/>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2"/>
      <c r="L1981" s="152"/>
      <c r="M1981" s="152"/>
      <c r="N1981" s="152"/>
      <c r="O1981" s="152"/>
      <c r="P1981" s="210"/>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2"/>
      <c r="L1982" s="152"/>
      <c r="M1982" s="152"/>
      <c r="N1982" s="152"/>
      <c r="O1982" s="152"/>
      <c r="P1982" s="210"/>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2"/>
      <c r="L1983" s="152"/>
      <c r="M1983" s="152"/>
      <c r="N1983" s="152"/>
      <c r="O1983" s="152"/>
      <c r="P1983" s="210"/>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2"/>
      <c r="L1984" s="152"/>
      <c r="M1984" s="152"/>
      <c r="N1984" s="152"/>
      <c r="O1984" s="152"/>
      <c r="P1984" s="210"/>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2"/>
      <c r="L1985" s="152"/>
      <c r="M1985" s="152"/>
      <c r="N1985" s="152"/>
      <c r="O1985" s="152"/>
      <c r="P1985" s="210"/>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2"/>
      <c r="L1986" s="152"/>
      <c r="M1986" s="152"/>
      <c r="N1986" s="152"/>
      <c r="O1986" s="152"/>
      <c r="P1986" s="210"/>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2"/>
      <c r="L1987" s="152"/>
      <c r="M1987" s="152"/>
      <c r="N1987" s="152"/>
      <c r="O1987" s="152"/>
      <c r="P1987" s="210"/>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2"/>
      <c r="L1988" s="152"/>
      <c r="M1988" s="152"/>
      <c r="N1988" s="152"/>
      <c r="O1988" s="152"/>
      <c r="P1988" s="210"/>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2"/>
      <c r="L1989" s="152"/>
      <c r="M1989" s="152"/>
      <c r="N1989" s="152"/>
      <c r="O1989" s="152"/>
      <c r="P1989" s="210"/>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2"/>
      <c r="L1990" s="152"/>
      <c r="M1990" s="152"/>
      <c r="N1990" s="152"/>
      <c r="O1990" s="152"/>
      <c r="P1990" s="210"/>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2"/>
      <c r="L1991" s="152"/>
      <c r="M1991" s="152"/>
      <c r="N1991" s="152"/>
      <c r="O1991" s="152"/>
      <c r="P1991" s="210"/>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2"/>
      <c r="L1992" s="152"/>
      <c r="M1992" s="152"/>
      <c r="N1992" s="152"/>
      <c r="O1992" s="152"/>
      <c r="P1992" s="210"/>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2"/>
      <c r="L1993" s="152"/>
      <c r="M1993" s="152"/>
      <c r="N1993" s="152"/>
      <c r="O1993" s="152"/>
      <c r="P1993" s="210"/>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2"/>
      <c r="L1994" s="152"/>
      <c r="M1994" s="152"/>
      <c r="N1994" s="152"/>
      <c r="O1994" s="152"/>
      <c r="P1994" s="210"/>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2"/>
      <c r="L1995" s="152"/>
      <c r="M1995" s="152"/>
      <c r="N1995" s="152"/>
      <c r="O1995" s="152"/>
      <c r="P1995" s="210"/>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2"/>
      <c r="L1996" s="152"/>
      <c r="M1996" s="152"/>
      <c r="N1996" s="152"/>
      <c r="O1996" s="152"/>
      <c r="P1996" s="210"/>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2"/>
      <c r="L1997" s="152"/>
      <c r="M1997" s="152"/>
      <c r="N1997" s="152"/>
      <c r="O1997" s="152"/>
      <c r="P1997" s="210"/>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2"/>
      <c r="L1998" s="152"/>
      <c r="M1998" s="152"/>
      <c r="N1998" s="152"/>
      <c r="O1998" s="152"/>
      <c r="P1998" s="210"/>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2"/>
      <c r="L1999" s="152"/>
      <c r="M1999" s="152"/>
      <c r="N1999" s="152"/>
      <c r="O1999" s="152"/>
      <c r="P1999" s="210"/>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2"/>
      <c r="L2000" s="152"/>
      <c r="M2000" s="152"/>
      <c r="N2000" s="152"/>
      <c r="O2000" s="152"/>
      <c r="P2000" s="210"/>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2"/>
      <c r="L2001" s="152"/>
      <c r="M2001" s="152"/>
      <c r="N2001" s="152"/>
      <c r="O2001" s="152"/>
      <c r="P2001" s="210"/>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2"/>
      <c r="L2002" s="152"/>
      <c r="M2002" s="152"/>
      <c r="N2002" s="152"/>
      <c r="O2002" s="152"/>
      <c r="P2002" s="210"/>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2"/>
      <c r="L2003" s="152"/>
      <c r="M2003" s="152"/>
      <c r="N2003" s="152"/>
      <c r="O2003" s="152"/>
      <c r="P2003" s="210"/>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2"/>
      <c r="L2004" s="152"/>
      <c r="M2004" s="152"/>
      <c r="N2004" s="152"/>
      <c r="O2004" s="152"/>
      <c r="P2004" s="210"/>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2"/>
      <c r="L2005" s="152"/>
      <c r="M2005" s="152"/>
      <c r="N2005" s="152"/>
      <c r="O2005" s="152"/>
      <c r="P2005" s="210"/>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2"/>
      <c r="L2006" s="152"/>
      <c r="M2006" s="152"/>
      <c r="N2006" s="152"/>
      <c r="O2006" s="152"/>
      <c r="P2006" s="210"/>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2"/>
      <c r="L2007" s="152"/>
      <c r="M2007" s="152"/>
      <c r="N2007" s="152"/>
      <c r="O2007" s="152"/>
      <c r="P2007" s="210"/>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2"/>
      <c r="L2008" s="152"/>
      <c r="M2008" s="152"/>
      <c r="N2008" s="152"/>
      <c r="O2008" s="152"/>
      <c r="P2008" s="210"/>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2"/>
      <c r="L2009" s="152"/>
      <c r="M2009" s="152"/>
      <c r="N2009" s="152"/>
      <c r="O2009" s="152"/>
      <c r="P2009" s="210"/>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2"/>
      <c r="L2010" s="152"/>
      <c r="M2010" s="152"/>
      <c r="N2010" s="152"/>
      <c r="O2010" s="152"/>
      <c r="P2010" s="210"/>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2"/>
      <c r="L2011" s="152"/>
      <c r="M2011" s="152"/>
      <c r="N2011" s="152"/>
      <c r="O2011" s="152"/>
      <c r="P2011" s="210"/>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2"/>
      <c r="L2012" s="152"/>
      <c r="M2012" s="152"/>
      <c r="N2012" s="152"/>
      <c r="O2012" s="152"/>
      <c r="P2012" s="210"/>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2"/>
      <c r="L2013" s="152"/>
      <c r="M2013" s="152"/>
      <c r="N2013" s="152"/>
      <c r="O2013" s="152"/>
      <c r="P2013" s="210"/>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2"/>
      <c r="L2014" s="152"/>
      <c r="M2014" s="152"/>
      <c r="N2014" s="152"/>
      <c r="O2014" s="152"/>
      <c r="P2014" s="210"/>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2"/>
      <c r="L2015" s="152"/>
      <c r="M2015" s="152"/>
      <c r="N2015" s="152"/>
      <c r="O2015" s="152"/>
      <c r="P2015" s="210"/>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2"/>
      <c r="L2016" s="152"/>
      <c r="M2016" s="152"/>
      <c r="N2016" s="152"/>
      <c r="O2016" s="152"/>
      <c r="P2016" s="210"/>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2"/>
      <c r="L2017" s="152"/>
      <c r="M2017" s="152"/>
      <c r="N2017" s="152"/>
      <c r="O2017" s="152"/>
      <c r="P2017" s="210"/>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2"/>
      <c r="L2018" s="152"/>
      <c r="M2018" s="152"/>
      <c r="N2018" s="152"/>
      <c r="O2018" s="152"/>
      <c r="P2018" s="210"/>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2"/>
      <c r="L2019" s="152"/>
      <c r="M2019" s="152"/>
      <c r="N2019" s="152"/>
      <c r="O2019" s="152"/>
      <c r="P2019" s="210"/>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2"/>
      <c r="L2020" s="152"/>
      <c r="M2020" s="152"/>
      <c r="N2020" s="152"/>
      <c r="O2020" s="152"/>
      <c r="P2020" s="210"/>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2"/>
      <c r="L2021" s="152"/>
      <c r="M2021" s="152"/>
      <c r="N2021" s="152"/>
      <c r="O2021" s="152"/>
      <c r="P2021" s="210"/>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2"/>
      <c r="L2022" s="152"/>
      <c r="M2022" s="152"/>
      <c r="N2022" s="152"/>
      <c r="O2022" s="152"/>
      <c r="P2022" s="210"/>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2"/>
      <c r="L2023" s="152"/>
      <c r="M2023" s="152"/>
      <c r="N2023" s="152"/>
      <c r="O2023" s="152"/>
      <c r="P2023" s="210"/>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2"/>
      <c r="L2024" s="152"/>
      <c r="M2024" s="152"/>
      <c r="N2024" s="152"/>
      <c r="O2024" s="152"/>
      <c r="P2024" s="210"/>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2"/>
      <c r="L2025" s="152"/>
      <c r="M2025" s="152"/>
      <c r="N2025" s="152"/>
      <c r="O2025" s="152"/>
      <c r="P2025" s="210"/>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2"/>
      <c r="L2026" s="152"/>
      <c r="M2026" s="152"/>
      <c r="N2026" s="152"/>
      <c r="O2026" s="152"/>
      <c r="P2026" s="210"/>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2"/>
      <c r="L2027" s="152"/>
      <c r="M2027" s="152"/>
      <c r="N2027" s="152"/>
      <c r="O2027" s="152"/>
      <c r="P2027" s="210"/>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2"/>
      <c r="L2028" s="152"/>
      <c r="M2028" s="152"/>
      <c r="N2028" s="152"/>
      <c r="O2028" s="152"/>
      <c r="P2028" s="210"/>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2"/>
      <c r="L2029" s="152"/>
      <c r="M2029" s="152"/>
      <c r="N2029" s="152"/>
      <c r="O2029" s="152"/>
      <c r="P2029" s="210"/>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2"/>
      <c r="L2030" s="152"/>
      <c r="M2030" s="152"/>
      <c r="N2030" s="152"/>
      <c r="O2030" s="152"/>
      <c r="P2030" s="210"/>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2"/>
      <c r="L2031" s="152"/>
      <c r="M2031" s="152"/>
      <c r="N2031" s="152"/>
      <c r="O2031" s="152"/>
      <c r="P2031" s="210"/>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2"/>
      <c r="L2032" s="152"/>
      <c r="M2032" s="152"/>
      <c r="N2032" s="152"/>
      <c r="O2032" s="152"/>
      <c r="P2032" s="210"/>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2"/>
      <c r="L2033" s="152"/>
      <c r="M2033" s="152"/>
      <c r="N2033" s="152"/>
      <c r="O2033" s="152"/>
      <c r="P2033" s="210"/>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2"/>
      <c r="L2034" s="152"/>
      <c r="M2034" s="152"/>
      <c r="N2034" s="152"/>
      <c r="O2034" s="152"/>
      <c r="P2034" s="210"/>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2"/>
      <c r="L2035" s="152"/>
      <c r="M2035" s="152"/>
      <c r="N2035" s="152"/>
      <c r="O2035" s="152"/>
      <c r="P2035" s="210"/>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2"/>
      <c r="L2036" s="152"/>
      <c r="M2036" s="152"/>
      <c r="N2036" s="152"/>
      <c r="O2036" s="152"/>
      <c r="P2036" s="210"/>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2"/>
      <c r="L2037" s="152"/>
      <c r="M2037" s="152"/>
      <c r="N2037" s="152"/>
      <c r="O2037" s="152"/>
      <c r="P2037" s="210"/>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2"/>
      <c r="L2038" s="152"/>
      <c r="M2038" s="152"/>
      <c r="N2038" s="152"/>
      <c r="O2038" s="152"/>
      <c r="P2038" s="210"/>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2"/>
      <c r="L2039" s="152"/>
      <c r="M2039" s="152"/>
      <c r="N2039" s="152"/>
      <c r="O2039" s="152"/>
      <c r="P2039" s="210"/>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2"/>
      <c r="L2040" s="152"/>
      <c r="M2040" s="152"/>
      <c r="N2040" s="152"/>
      <c r="O2040" s="152"/>
      <c r="P2040" s="210"/>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2"/>
      <c r="L2041" s="152"/>
      <c r="M2041" s="152"/>
      <c r="N2041" s="152"/>
      <c r="O2041" s="152"/>
      <c r="P2041" s="210"/>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2"/>
      <c r="L2042" s="152"/>
      <c r="M2042" s="152"/>
      <c r="N2042" s="152"/>
      <c r="O2042" s="152"/>
      <c r="P2042" s="210"/>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2"/>
      <c r="L2043" s="152"/>
      <c r="M2043" s="152"/>
      <c r="N2043" s="152"/>
      <c r="O2043" s="152"/>
      <c r="P2043" s="210"/>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2"/>
      <c r="L2044" s="152"/>
      <c r="M2044" s="152"/>
      <c r="N2044" s="152"/>
      <c r="O2044" s="152"/>
      <c r="P2044" s="210"/>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2"/>
      <c r="L2045" s="152"/>
      <c r="M2045" s="152"/>
      <c r="N2045" s="152"/>
      <c r="O2045" s="152"/>
      <c r="P2045" s="210"/>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2"/>
      <c r="L2046" s="152"/>
      <c r="M2046" s="152"/>
      <c r="N2046" s="152"/>
      <c r="O2046" s="152"/>
      <c r="P2046" s="210"/>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2"/>
      <c r="L2047" s="152"/>
      <c r="M2047" s="152"/>
      <c r="N2047" s="152"/>
      <c r="O2047" s="152"/>
      <c r="P2047" s="210"/>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2"/>
      <c r="L2048" s="152"/>
      <c r="M2048" s="152"/>
      <c r="N2048" s="152"/>
      <c r="O2048" s="152"/>
      <c r="P2048" s="210"/>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2"/>
      <c r="L2049" s="152"/>
      <c r="M2049" s="152"/>
      <c r="N2049" s="152"/>
      <c r="O2049" s="152"/>
      <c r="P2049" s="210"/>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2"/>
      <c r="L2050" s="152"/>
      <c r="M2050" s="152"/>
      <c r="N2050" s="152"/>
      <c r="O2050" s="152"/>
      <c r="P2050" s="210"/>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2"/>
      <c r="L2051" s="152"/>
      <c r="M2051" s="152"/>
      <c r="N2051" s="152"/>
      <c r="O2051" s="152"/>
      <c r="P2051" s="210"/>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2"/>
      <c r="L2052" s="152"/>
      <c r="M2052" s="152"/>
      <c r="N2052" s="152"/>
      <c r="O2052" s="152"/>
      <c r="P2052" s="210"/>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2"/>
      <c r="L2053" s="152"/>
      <c r="M2053" s="152"/>
      <c r="N2053" s="152"/>
      <c r="O2053" s="152"/>
      <c r="P2053" s="210"/>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2"/>
      <c r="L2054" s="152"/>
      <c r="M2054" s="152"/>
      <c r="N2054" s="152"/>
      <c r="O2054" s="152"/>
      <c r="P2054" s="210"/>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2"/>
      <c r="L2055" s="152"/>
      <c r="M2055" s="152"/>
      <c r="N2055" s="152"/>
      <c r="O2055" s="152"/>
      <c r="P2055" s="210"/>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2"/>
      <c r="L2056" s="152"/>
      <c r="M2056" s="152"/>
      <c r="N2056" s="152"/>
      <c r="O2056" s="152"/>
      <c r="P2056" s="210"/>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2"/>
      <c r="L2057" s="152"/>
      <c r="M2057" s="152"/>
      <c r="N2057" s="152"/>
      <c r="O2057" s="152"/>
      <c r="P2057" s="210"/>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2"/>
      <c r="L2058" s="152"/>
      <c r="M2058" s="152"/>
      <c r="N2058" s="152"/>
      <c r="O2058" s="152"/>
      <c r="P2058" s="210"/>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2"/>
      <c r="L2059" s="152"/>
      <c r="M2059" s="152"/>
      <c r="N2059" s="152"/>
      <c r="O2059" s="152"/>
      <c r="P2059" s="210"/>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2"/>
      <c r="L2060" s="152"/>
      <c r="M2060" s="152"/>
      <c r="N2060" s="152"/>
      <c r="O2060" s="152"/>
      <c r="P2060" s="210"/>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2"/>
      <c r="L2061" s="152"/>
      <c r="M2061" s="152"/>
      <c r="N2061" s="152"/>
      <c r="O2061" s="152"/>
      <c r="P2061" s="210"/>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2"/>
      <c r="L2062" s="152"/>
      <c r="M2062" s="152"/>
      <c r="N2062" s="152"/>
      <c r="O2062" s="152"/>
      <c r="P2062" s="210"/>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2"/>
      <c r="L2063" s="152"/>
      <c r="M2063" s="152"/>
      <c r="N2063" s="152"/>
      <c r="O2063" s="152"/>
      <c r="P2063" s="210"/>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2"/>
      <c r="L2064" s="152"/>
      <c r="M2064" s="152"/>
      <c r="N2064" s="152"/>
      <c r="O2064" s="152"/>
      <c r="P2064" s="210"/>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2"/>
      <c r="L2065" s="152"/>
      <c r="M2065" s="152"/>
      <c r="N2065" s="152"/>
      <c r="O2065" s="152"/>
      <c r="P2065" s="210"/>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2"/>
      <c r="L2066" s="152"/>
      <c r="M2066" s="152"/>
      <c r="N2066" s="152"/>
      <c r="O2066" s="152"/>
      <c r="P2066" s="210"/>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2"/>
      <c r="L2067" s="152"/>
      <c r="M2067" s="152"/>
      <c r="N2067" s="152"/>
      <c r="O2067" s="152"/>
      <c r="P2067" s="210"/>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2"/>
      <c r="L2068" s="152"/>
      <c r="M2068" s="152"/>
      <c r="N2068" s="152"/>
      <c r="O2068" s="152"/>
      <c r="P2068" s="210"/>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2"/>
      <c r="L2069" s="152"/>
      <c r="M2069" s="152"/>
      <c r="N2069" s="152"/>
      <c r="O2069" s="152"/>
      <c r="P2069" s="210"/>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2"/>
      <c r="L2070" s="152"/>
      <c r="M2070" s="152"/>
      <c r="N2070" s="152"/>
      <c r="O2070" s="152"/>
      <c r="P2070" s="210"/>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2"/>
      <c r="L2071" s="152"/>
      <c r="M2071" s="152"/>
      <c r="N2071" s="152"/>
      <c r="O2071" s="152"/>
      <c r="P2071" s="210"/>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2"/>
      <c r="L2072" s="152"/>
      <c r="M2072" s="152"/>
      <c r="N2072" s="152"/>
      <c r="O2072" s="152"/>
      <c r="P2072" s="210"/>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2"/>
      <c r="L2073" s="152"/>
      <c r="M2073" s="152"/>
      <c r="N2073" s="152"/>
      <c r="O2073" s="152"/>
      <c r="P2073" s="210"/>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2"/>
      <c r="L2074" s="152"/>
      <c r="M2074" s="152"/>
      <c r="N2074" s="152"/>
      <c r="O2074" s="152"/>
      <c r="P2074" s="210"/>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2"/>
      <c r="L2075" s="152"/>
      <c r="M2075" s="152"/>
      <c r="N2075" s="152"/>
      <c r="O2075" s="152"/>
      <c r="P2075" s="210"/>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2"/>
      <c r="L2076" s="152"/>
      <c r="M2076" s="152"/>
      <c r="N2076" s="152"/>
      <c r="O2076" s="152"/>
      <c r="P2076" s="210"/>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2"/>
      <c r="L2077" s="152"/>
      <c r="M2077" s="152"/>
      <c r="N2077" s="152"/>
      <c r="O2077" s="152"/>
      <c r="P2077" s="210"/>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2"/>
      <c r="L2078" s="152"/>
      <c r="M2078" s="152"/>
      <c r="N2078" s="152"/>
      <c r="O2078" s="152"/>
      <c r="P2078" s="210"/>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2"/>
      <c r="L2079" s="152"/>
      <c r="M2079" s="152"/>
      <c r="N2079" s="152"/>
      <c r="O2079" s="152"/>
      <c r="P2079" s="210"/>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2"/>
      <c r="L2080" s="152"/>
      <c r="M2080" s="152"/>
      <c r="N2080" s="152"/>
      <c r="O2080" s="152"/>
      <c r="P2080" s="210"/>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2"/>
      <c r="L2081" s="152"/>
      <c r="M2081" s="152"/>
      <c r="N2081" s="152"/>
      <c r="O2081" s="152"/>
      <c r="P2081" s="210"/>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2"/>
      <c r="L2082" s="152"/>
      <c r="M2082" s="152"/>
      <c r="N2082" s="152"/>
      <c r="O2082" s="152"/>
      <c r="P2082" s="210"/>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2"/>
      <c r="L2083" s="152"/>
      <c r="M2083" s="152"/>
      <c r="N2083" s="152"/>
      <c r="O2083" s="152"/>
      <c r="P2083" s="210"/>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2"/>
      <c r="L2084" s="152"/>
      <c r="M2084" s="152"/>
      <c r="N2084" s="152"/>
      <c r="O2084" s="152"/>
      <c r="P2084" s="210"/>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2"/>
      <c r="L2085" s="152"/>
      <c r="M2085" s="152"/>
      <c r="N2085" s="152"/>
      <c r="O2085" s="152"/>
      <c r="P2085" s="210"/>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2"/>
      <c r="L2086" s="152"/>
      <c r="M2086" s="152"/>
      <c r="N2086" s="152"/>
      <c r="O2086" s="152"/>
      <c r="P2086" s="210"/>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2"/>
      <c r="L2087" s="152"/>
      <c r="M2087" s="152"/>
      <c r="N2087" s="152"/>
      <c r="O2087" s="152"/>
      <c r="P2087" s="210"/>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2"/>
      <c r="L2088" s="152"/>
      <c r="M2088" s="152"/>
      <c r="N2088" s="152"/>
      <c r="O2088" s="152"/>
      <c r="P2088" s="210"/>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2"/>
      <c r="L2089" s="152"/>
      <c r="M2089" s="152"/>
      <c r="N2089" s="152"/>
      <c r="O2089" s="152"/>
      <c r="P2089" s="210"/>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2"/>
      <c r="L2090" s="152"/>
      <c r="M2090" s="152"/>
      <c r="N2090" s="152"/>
      <c r="O2090" s="152"/>
      <c r="P2090" s="210"/>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2"/>
      <c r="L2091" s="152"/>
      <c r="M2091" s="152"/>
      <c r="N2091" s="152"/>
      <c r="O2091" s="152"/>
      <c r="P2091" s="210"/>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2"/>
      <c r="L2092" s="152"/>
      <c r="M2092" s="152"/>
      <c r="N2092" s="152"/>
      <c r="O2092" s="152"/>
      <c r="P2092" s="210"/>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2"/>
      <c r="L2093" s="152"/>
      <c r="M2093" s="152"/>
      <c r="N2093" s="152"/>
      <c r="O2093" s="152"/>
      <c r="P2093" s="210"/>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2"/>
      <c r="L2094" s="152"/>
      <c r="M2094" s="152"/>
      <c r="N2094" s="152"/>
      <c r="O2094" s="152"/>
      <c r="P2094" s="210"/>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2"/>
      <c r="L2095" s="152"/>
      <c r="M2095" s="152"/>
      <c r="N2095" s="152"/>
      <c r="O2095" s="152"/>
      <c r="P2095" s="210"/>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2"/>
      <c r="L2096" s="152"/>
      <c r="M2096" s="152"/>
      <c r="N2096" s="152"/>
      <c r="O2096" s="152"/>
      <c r="P2096" s="210"/>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2"/>
      <c r="L2097" s="152"/>
      <c r="M2097" s="152"/>
      <c r="N2097" s="152"/>
      <c r="O2097" s="152"/>
      <c r="P2097" s="210"/>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2"/>
      <c r="L2098" s="152"/>
      <c r="M2098" s="152"/>
      <c r="N2098" s="152"/>
      <c r="O2098" s="152"/>
      <c r="P2098" s="210"/>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2"/>
      <c r="L2099" s="152"/>
      <c r="M2099" s="152"/>
      <c r="N2099" s="152"/>
      <c r="O2099" s="152"/>
      <c r="P2099" s="210"/>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2"/>
      <c r="L2100" s="152"/>
      <c r="M2100" s="152"/>
      <c r="N2100" s="152"/>
      <c r="O2100" s="152"/>
      <c r="P2100" s="210"/>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2"/>
      <c r="L2101" s="152"/>
      <c r="M2101" s="152"/>
      <c r="N2101" s="152"/>
      <c r="O2101" s="152"/>
      <c r="P2101" s="210"/>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2"/>
      <c r="L2102" s="152"/>
      <c r="M2102" s="152"/>
      <c r="N2102" s="152"/>
      <c r="O2102" s="152"/>
      <c r="P2102" s="210"/>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2"/>
      <c r="L2103" s="152"/>
      <c r="M2103" s="152"/>
      <c r="N2103" s="152"/>
      <c r="O2103" s="152"/>
      <c r="P2103" s="210"/>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2"/>
      <c r="L2104" s="152"/>
      <c r="M2104" s="152"/>
      <c r="N2104" s="152"/>
      <c r="O2104" s="152"/>
      <c r="P2104" s="210"/>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2"/>
      <c r="L2105" s="152"/>
      <c r="M2105" s="152"/>
      <c r="N2105" s="152"/>
      <c r="O2105" s="152"/>
      <c r="P2105" s="210"/>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2"/>
      <c r="L2106" s="152"/>
      <c r="M2106" s="152"/>
      <c r="N2106" s="152"/>
      <c r="O2106" s="152"/>
      <c r="P2106" s="210"/>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2"/>
      <c r="L2107" s="152"/>
      <c r="M2107" s="152"/>
      <c r="N2107" s="152"/>
      <c r="O2107" s="152"/>
      <c r="P2107" s="210"/>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2"/>
      <c r="L2108" s="152"/>
      <c r="M2108" s="152"/>
      <c r="N2108" s="152"/>
      <c r="O2108" s="152"/>
      <c r="P2108" s="210"/>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2"/>
      <c r="L2109" s="152"/>
      <c r="M2109" s="152"/>
      <c r="N2109" s="152"/>
      <c r="O2109" s="152"/>
      <c r="P2109" s="210"/>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2"/>
      <c r="L2110" s="152"/>
      <c r="M2110" s="152"/>
      <c r="N2110" s="152"/>
      <c r="O2110" s="152"/>
      <c r="P2110" s="210"/>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2"/>
      <c r="L2111" s="152"/>
      <c r="M2111" s="152"/>
      <c r="N2111" s="152"/>
      <c r="O2111" s="152"/>
      <c r="P2111" s="210"/>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2"/>
      <c r="L2112" s="152"/>
      <c r="M2112" s="152"/>
      <c r="N2112" s="152"/>
      <c r="O2112" s="152"/>
      <c r="P2112" s="210"/>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2"/>
      <c r="L2113" s="152"/>
      <c r="M2113" s="152"/>
      <c r="N2113" s="152"/>
      <c r="O2113" s="152"/>
      <c r="P2113" s="210"/>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2"/>
      <c r="L2114" s="152"/>
      <c r="M2114" s="152"/>
      <c r="N2114" s="152"/>
      <c r="O2114" s="152"/>
      <c r="P2114" s="210"/>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2"/>
      <c r="L2115" s="152"/>
      <c r="M2115" s="152"/>
      <c r="N2115" s="152"/>
      <c r="O2115" s="152"/>
      <c r="P2115" s="210"/>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2"/>
      <c r="L2116" s="152"/>
      <c r="M2116" s="152"/>
      <c r="N2116" s="152"/>
      <c r="O2116" s="152"/>
      <c r="P2116" s="210"/>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2"/>
      <c r="L2117" s="152"/>
      <c r="M2117" s="152"/>
      <c r="N2117" s="152"/>
      <c r="O2117" s="152"/>
      <c r="P2117" s="210"/>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2"/>
      <c r="L2118" s="152"/>
      <c r="M2118" s="152"/>
      <c r="N2118" s="152"/>
      <c r="O2118" s="152"/>
      <c r="P2118" s="210"/>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2"/>
      <c r="L2119" s="152"/>
      <c r="M2119" s="152"/>
      <c r="N2119" s="152"/>
      <c r="O2119" s="152"/>
      <c r="P2119" s="210"/>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2"/>
      <c r="L2120" s="152"/>
      <c r="M2120" s="152"/>
      <c r="N2120" s="152"/>
      <c r="O2120" s="152"/>
      <c r="P2120" s="210"/>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2"/>
      <c r="L2121" s="152"/>
      <c r="M2121" s="152"/>
      <c r="N2121" s="152"/>
      <c r="O2121" s="152"/>
      <c r="P2121" s="210"/>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2"/>
      <c r="L2122" s="152"/>
      <c r="M2122" s="152"/>
      <c r="N2122" s="152"/>
      <c r="O2122" s="152"/>
      <c r="P2122" s="210"/>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2"/>
      <c r="L2123" s="152"/>
      <c r="M2123" s="152"/>
      <c r="N2123" s="152"/>
      <c r="O2123" s="152"/>
      <c r="P2123" s="210"/>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2"/>
      <c r="L2124" s="152"/>
      <c r="M2124" s="152"/>
      <c r="N2124" s="152"/>
      <c r="O2124" s="152"/>
      <c r="P2124" s="210"/>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2"/>
      <c r="L2125" s="152"/>
      <c r="M2125" s="152"/>
      <c r="N2125" s="152"/>
      <c r="O2125" s="152"/>
      <c r="P2125" s="210"/>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2"/>
      <c r="L2126" s="152"/>
      <c r="M2126" s="152"/>
      <c r="N2126" s="152"/>
      <c r="O2126" s="152"/>
      <c r="P2126" s="210"/>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2"/>
      <c r="L2127" s="152"/>
      <c r="M2127" s="152"/>
      <c r="N2127" s="152"/>
      <c r="O2127" s="152"/>
      <c r="P2127" s="210"/>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2"/>
      <c r="L2128" s="152"/>
      <c r="M2128" s="152"/>
      <c r="N2128" s="152"/>
      <c r="O2128" s="152"/>
      <c r="P2128" s="210"/>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2"/>
      <c r="L2129" s="152"/>
      <c r="M2129" s="152"/>
      <c r="N2129" s="152"/>
      <c r="O2129" s="152"/>
      <c r="P2129" s="210"/>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2"/>
      <c r="L2130" s="152"/>
      <c r="M2130" s="152"/>
      <c r="N2130" s="152"/>
      <c r="O2130" s="152"/>
      <c r="P2130" s="210"/>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2"/>
      <c r="L2131" s="152"/>
      <c r="M2131" s="152"/>
      <c r="N2131" s="152"/>
      <c r="O2131" s="152"/>
      <c r="P2131" s="210"/>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2"/>
      <c r="L2132" s="152"/>
      <c r="M2132" s="152"/>
      <c r="N2132" s="152"/>
      <c r="O2132" s="152"/>
      <c r="P2132" s="210"/>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2"/>
      <c r="L2133" s="152"/>
      <c r="M2133" s="152"/>
      <c r="N2133" s="152"/>
      <c r="O2133" s="152"/>
      <c r="P2133" s="210"/>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2"/>
      <c r="L2134" s="152"/>
      <c r="M2134" s="152"/>
      <c r="N2134" s="152"/>
      <c r="O2134" s="152"/>
      <c r="P2134" s="210"/>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2"/>
      <c r="L2135" s="152"/>
      <c r="M2135" s="152"/>
      <c r="N2135" s="152"/>
      <c r="O2135" s="152"/>
      <c r="P2135" s="210"/>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2"/>
      <c r="L2136" s="152"/>
      <c r="M2136" s="152"/>
      <c r="N2136" s="152"/>
      <c r="O2136" s="152"/>
      <c r="P2136" s="210"/>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2"/>
      <c r="L2137" s="152"/>
      <c r="M2137" s="152"/>
      <c r="N2137" s="152"/>
      <c r="O2137" s="152"/>
      <c r="P2137" s="210"/>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2"/>
      <c r="L2138" s="152"/>
      <c r="M2138" s="152"/>
      <c r="N2138" s="152"/>
      <c r="O2138" s="152"/>
      <c r="P2138" s="210"/>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2"/>
      <c r="L2139" s="152"/>
      <c r="M2139" s="152"/>
      <c r="N2139" s="152"/>
      <c r="O2139" s="152"/>
      <c r="P2139" s="210"/>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2"/>
      <c r="L2140" s="152"/>
      <c r="M2140" s="152"/>
      <c r="N2140" s="152"/>
      <c r="O2140" s="152"/>
      <c r="P2140" s="210"/>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2"/>
      <c r="L2141" s="152"/>
      <c r="M2141" s="152"/>
      <c r="N2141" s="152"/>
      <c r="O2141" s="152"/>
      <c r="P2141" s="210"/>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2"/>
      <c r="L2142" s="152"/>
      <c r="M2142" s="152"/>
      <c r="N2142" s="152"/>
      <c r="O2142" s="152"/>
      <c r="P2142" s="210"/>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2"/>
      <c r="L2143" s="152"/>
      <c r="M2143" s="152"/>
      <c r="N2143" s="152"/>
      <c r="O2143" s="152"/>
      <c r="P2143" s="210"/>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2"/>
      <c r="L2144" s="152"/>
      <c r="M2144" s="152"/>
      <c r="N2144" s="152"/>
      <c r="O2144" s="152"/>
      <c r="P2144" s="210"/>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2"/>
      <c r="L2145" s="152"/>
      <c r="M2145" s="152"/>
      <c r="N2145" s="152"/>
      <c r="O2145" s="152"/>
      <c r="P2145" s="210"/>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2"/>
      <c r="L2146" s="152"/>
      <c r="M2146" s="152"/>
      <c r="N2146" s="152"/>
      <c r="O2146" s="152"/>
      <c r="P2146" s="210"/>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2"/>
      <c r="L2147" s="152"/>
      <c r="M2147" s="152"/>
      <c r="N2147" s="152"/>
      <c r="O2147" s="152"/>
      <c r="P2147" s="210"/>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2"/>
      <c r="L2148" s="152"/>
      <c r="M2148" s="152"/>
      <c r="N2148" s="152"/>
      <c r="O2148" s="152"/>
      <c r="P2148" s="210"/>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2"/>
      <c r="L2149" s="152"/>
      <c r="M2149" s="152"/>
      <c r="N2149" s="152"/>
      <c r="O2149" s="152"/>
      <c r="P2149" s="210"/>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2"/>
      <c r="L2150" s="152"/>
      <c r="M2150" s="152"/>
      <c r="N2150" s="152"/>
      <c r="O2150" s="152"/>
      <c r="P2150" s="210"/>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2"/>
      <c r="L2151" s="152"/>
      <c r="M2151" s="152"/>
      <c r="N2151" s="152"/>
      <c r="O2151" s="152"/>
      <c r="P2151" s="210"/>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2"/>
      <c r="L2152" s="152"/>
      <c r="M2152" s="152"/>
      <c r="N2152" s="152"/>
      <c r="O2152" s="152"/>
      <c r="P2152" s="210"/>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2"/>
      <c r="L2153" s="152"/>
      <c r="M2153" s="152"/>
      <c r="N2153" s="152"/>
      <c r="O2153" s="152"/>
      <c r="P2153" s="210"/>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2"/>
      <c r="L2154" s="152"/>
      <c r="M2154" s="152"/>
      <c r="N2154" s="152"/>
      <c r="O2154" s="152"/>
      <c r="P2154" s="210"/>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2"/>
      <c r="L2155" s="152"/>
      <c r="M2155" s="152"/>
      <c r="N2155" s="152"/>
      <c r="O2155" s="152"/>
      <c r="P2155" s="210"/>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2"/>
      <c r="L2156" s="152"/>
      <c r="M2156" s="152"/>
      <c r="N2156" s="152"/>
      <c r="O2156" s="152"/>
      <c r="P2156" s="210"/>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2"/>
      <c r="L2157" s="152"/>
      <c r="M2157" s="152"/>
      <c r="N2157" s="152"/>
      <c r="O2157" s="152"/>
      <c r="P2157" s="210"/>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2"/>
      <c r="L2158" s="152"/>
      <c r="M2158" s="152"/>
      <c r="N2158" s="152"/>
      <c r="O2158" s="152"/>
      <c r="P2158" s="210"/>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2"/>
      <c r="L2159" s="152"/>
      <c r="M2159" s="152"/>
      <c r="N2159" s="152"/>
      <c r="O2159" s="152"/>
      <c r="P2159" s="210"/>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2"/>
      <c r="L2160" s="152"/>
      <c r="M2160" s="152"/>
      <c r="N2160" s="152"/>
      <c r="O2160" s="152"/>
      <c r="P2160" s="210"/>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2"/>
      <c r="L2161" s="152"/>
      <c r="M2161" s="152"/>
      <c r="N2161" s="152"/>
      <c r="O2161" s="152"/>
      <c r="P2161" s="210"/>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2"/>
      <c r="L2162" s="152"/>
      <c r="M2162" s="152"/>
      <c r="N2162" s="152"/>
      <c r="O2162" s="152"/>
      <c r="P2162" s="210"/>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2"/>
      <c r="L2163" s="152"/>
      <c r="M2163" s="152"/>
      <c r="N2163" s="152"/>
      <c r="O2163" s="152"/>
      <c r="P2163" s="210"/>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2"/>
      <c r="L2164" s="152"/>
      <c r="M2164" s="152"/>
      <c r="N2164" s="152"/>
      <c r="O2164" s="152"/>
      <c r="P2164" s="210"/>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2"/>
      <c r="L2165" s="152"/>
      <c r="M2165" s="152"/>
      <c r="N2165" s="152"/>
      <c r="O2165" s="152"/>
      <c r="P2165" s="210"/>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2"/>
      <c r="L2166" s="152"/>
      <c r="M2166" s="152"/>
      <c r="N2166" s="152"/>
      <c r="O2166" s="152"/>
      <c r="P2166" s="210"/>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2"/>
      <c r="L2167" s="152"/>
      <c r="M2167" s="152"/>
      <c r="N2167" s="152"/>
      <c r="O2167" s="152"/>
      <c r="P2167" s="210"/>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2"/>
      <c r="L2168" s="152"/>
      <c r="M2168" s="152"/>
      <c r="N2168" s="152"/>
      <c r="O2168" s="152"/>
      <c r="P2168" s="210"/>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2"/>
      <c r="L2169" s="152"/>
      <c r="M2169" s="152"/>
      <c r="N2169" s="152"/>
      <c r="O2169" s="152"/>
      <c r="P2169" s="210"/>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2"/>
      <c r="L2170" s="152"/>
      <c r="M2170" s="152"/>
      <c r="N2170" s="152"/>
      <c r="O2170" s="152"/>
      <c r="P2170" s="210"/>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2"/>
      <c r="L2171" s="152"/>
      <c r="M2171" s="152"/>
      <c r="N2171" s="152"/>
      <c r="O2171" s="152"/>
      <c r="P2171" s="210"/>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2"/>
      <c r="L2172" s="152"/>
      <c r="M2172" s="152"/>
      <c r="N2172" s="152"/>
      <c r="O2172" s="152"/>
      <c r="P2172" s="210"/>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2"/>
      <c r="L2173" s="152"/>
      <c r="M2173" s="152"/>
      <c r="N2173" s="152"/>
      <c r="O2173" s="152"/>
      <c r="P2173" s="210"/>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2"/>
      <c r="L2174" s="152"/>
      <c r="M2174" s="152"/>
      <c r="N2174" s="152"/>
      <c r="O2174" s="152"/>
      <c r="P2174" s="210"/>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2"/>
      <c r="L2175" s="152"/>
      <c r="M2175" s="152"/>
      <c r="N2175" s="152"/>
      <c r="O2175" s="152"/>
      <c r="P2175" s="210"/>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2"/>
      <c r="L2176" s="152"/>
      <c r="M2176" s="152"/>
      <c r="N2176" s="152"/>
      <c r="O2176" s="152"/>
      <c r="P2176" s="210"/>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2"/>
      <c r="L2177" s="152"/>
      <c r="M2177" s="152"/>
      <c r="N2177" s="152"/>
      <c r="O2177" s="152"/>
      <c r="P2177" s="210"/>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2"/>
      <c r="L2178" s="152"/>
      <c r="M2178" s="152"/>
      <c r="N2178" s="152"/>
      <c r="O2178" s="152"/>
      <c r="P2178" s="210"/>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2"/>
      <c r="L2179" s="152"/>
      <c r="M2179" s="152"/>
      <c r="N2179" s="152"/>
      <c r="O2179" s="152"/>
      <c r="P2179" s="210"/>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2"/>
      <c r="L2180" s="152"/>
      <c r="M2180" s="152"/>
      <c r="N2180" s="152"/>
      <c r="O2180" s="152"/>
      <c r="P2180" s="210"/>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2"/>
      <c r="L2181" s="152"/>
      <c r="M2181" s="152"/>
      <c r="N2181" s="152"/>
      <c r="O2181" s="152"/>
      <c r="P2181" s="210"/>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2"/>
      <c r="L2182" s="152"/>
      <c r="M2182" s="152"/>
      <c r="N2182" s="152"/>
      <c r="O2182" s="152"/>
      <c r="P2182" s="210"/>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2"/>
      <c r="L2183" s="152"/>
      <c r="M2183" s="152"/>
      <c r="N2183" s="152"/>
      <c r="O2183" s="152"/>
      <c r="P2183" s="210"/>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2"/>
      <c r="L2184" s="152"/>
      <c r="M2184" s="152"/>
      <c r="N2184" s="152"/>
      <c r="O2184" s="152"/>
      <c r="P2184" s="210"/>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2"/>
      <c r="L2185" s="152"/>
      <c r="M2185" s="152"/>
      <c r="N2185" s="152"/>
      <c r="O2185" s="152"/>
      <c r="P2185" s="210"/>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2"/>
      <c r="L2186" s="152"/>
      <c r="M2186" s="152"/>
      <c r="N2186" s="152"/>
      <c r="O2186" s="152"/>
      <c r="P2186" s="210"/>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2"/>
      <c r="L2187" s="152"/>
      <c r="M2187" s="152"/>
      <c r="N2187" s="152"/>
      <c r="O2187" s="152"/>
      <c r="P2187" s="210"/>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2"/>
      <c r="L2188" s="152"/>
      <c r="M2188" s="152"/>
      <c r="N2188" s="152"/>
      <c r="O2188" s="152"/>
      <c r="P2188" s="210"/>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2"/>
      <c r="L2189" s="152"/>
      <c r="M2189" s="152"/>
      <c r="N2189" s="152"/>
      <c r="O2189" s="152"/>
      <c r="P2189" s="210"/>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2"/>
      <c r="L2190" s="152"/>
      <c r="M2190" s="152"/>
      <c r="N2190" s="152"/>
      <c r="O2190" s="152"/>
      <c r="P2190" s="210"/>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2"/>
      <c r="L2191" s="152"/>
      <c r="M2191" s="152"/>
      <c r="N2191" s="152"/>
      <c r="O2191" s="152"/>
      <c r="P2191" s="210"/>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2"/>
      <c r="L2192" s="152"/>
      <c r="M2192" s="152"/>
      <c r="N2192" s="152"/>
      <c r="O2192" s="152"/>
      <c r="P2192" s="210"/>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2"/>
      <c r="L2193" s="152"/>
      <c r="M2193" s="152"/>
      <c r="N2193" s="152"/>
      <c r="O2193" s="152"/>
      <c r="P2193" s="210"/>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2"/>
      <c r="L2194" s="152"/>
      <c r="M2194" s="152"/>
      <c r="N2194" s="152"/>
      <c r="O2194" s="152"/>
      <c r="P2194" s="210"/>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2"/>
      <c r="L2195" s="152"/>
      <c r="M2195" s="152"/>
      <c r="N2195" s="152"/>
      <c r="O2195" s="152"/>
      <c r="P2195" s="210"/>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2"/>
      <c r="L2196" s="152"/>
      <c r="M2196" s="152"/>
      <c r="N2196" s="152"/>
      <c r="O2196" s="152"/>
      <c r="P2196" s="210"/>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2"/>
      <c r="L2197" s="152"/>
      <c r="M2197" s="152"/>
      <c r="N2197" s="152"/>
      <c r="O2197" s="152"/>
      <c r="P2197" s="210"/>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2"/>
      <c r="L2198" s="152"/>
      <c r="M2198" s="152"/>
      <c r="N2198" s="152"/>
      <c r="O2198" s="152"/>
      <c r="P2198" s="210"/>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2"/>
      <c r="L2199" s="152"/>
      <c r="M2199" s="152"/>
      <c r="N2199" s="152"/>
      <c r="O2199" s="152"/>
      <c r="P2199" s="210"/>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2"/>
      <c r="L2200" s="152"/>
      <c r="M2200" s="152"/>
      <c r="N2200" s="152"/>
      <c r="O2200" s="152"/>
      <c r="P2200" s="210"/>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2"/>
      <c r="L2201" s="152"/>
      <c r="M2201" s="152"/>
      <c r="N2201" s="152"/>
      <c r="O2201" s="152"/>
      <c r="P2201" s="210"/>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2"/>
      <c r="L2202" s="152"/>
      <c r="M2202" s="152"/>
      <c r="N2202" s="152"/>
      <c r="O2202" s="152"/>
      <c r="P2202" s="210"/>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2"/>
      <c r="L2203" s="152"/>
      <c r="M2203" s="152"/>
      <c r="N2203" s="152"/>
      <c r="O2203" s="152"/>
      <c r="P2203" s="210"/>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2"/>
      <c r="L2204" s="152"/>
      <c r="M2204" s="152"/>
      <c r="N2204" s="152"/>
      <c r="O2204" s="152"/>
      <c r="P2204" s="210"/>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2"/>
      <c r="L2205" s="152"/>
      <c r="M2205" s="152"/>
      <c r="N2205" s="152"/>
      <c r="O2205" s="152"/>
      <c r="P2205" s="210"/>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2"/>
      <c r="L2206" s="152"/>
      <c r="M2206" s="152"/>
      <c r="N2206" s="152"/>
      <c r="O2206" s="152"/>
      <c r="P2206" s="210"/>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2"/>
      <c r="L2207" s="152"/>
      <c r="M2207" s="152"/>
      <c r="N2207" s="152"/>
      <c r="O2207" s="152"/>
      <c r="P2207" s="210"/>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2"/>
      <c r="L2208" s="152"/>
      <c r="M2208" s="152"/>
      <c r="N2208" s="152"/>
      <c r="O2208" s="152"/>
      <c r="P2208" s="210"/>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2"/>
      <c r="L2209" s="152"/>
      <c r="M2209" s="152"/>
      <c r="N2209" s="152"/>
      <c r="O2209" s="152"/>
      <c r="P2209" s="210"/>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2"/>
      <c r="L2210" s="152"/>
      <c r="M2210" s="152"/>
      <c r="N2210" s="152"/>
      <c r="O2210" s="152"/>
      <c r="P2210" s="210"/>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2"/>
      <c r="L2211" s="152"/>
      <c r="M2211" s="152"/>
      <c r="N2211" s="152"/>
      <c r="O2211" s="152"/>
      <c r="P2211" s="210"/>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2"/>
      <c r="L2212" s="152"/>
      <c r="M2212" s="152"/>
      <c r="N2212" s="152"/>
      <c r="O2212" s="152"/>
      <c r="P2212" s="210"/>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2"/>
      <c r="L2213" s="152"/>
      <c r="M2213" s="152"/>
      <c r="N2213" s="152"/>
      <c r="O2213" s="152"/>
      <c r="P2213" s="210"/>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2"/>
      <c r="L2214" s="152"/>
      <c r="M2214" s="152"/>
      <c r="N2214" s="152"/>
      <c r="O2214" s="152"/>
      <c r="P2214" s="210"/>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2"/>
      <c r="L2215" s="152"/>
      <c r="M2215" s="152"/>
      <c r="N2215" s="152"/>
      <c r="O2215" s="152"/>
      <c r="P2215" s="210"/>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2"/>
      <c r="L2216" s="152"/>
      <c r="M2216" s="152"/>
      <c r="N2216" s="152"/>
      <c r="O2216" s="152"/>
      <c r="P2216" s="210"/>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2"/>
      <c r="L2217" s="152"/>
      <c r="M2217" s="152"/>
      <c r="N2217" s="152"/>
      <c r="O2217" s="152"/>
      <c r="P2217" s="210"/>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2"/>
      <c r="L2218" s="152"/>
      <c r="M2218" s="152"/>
      <c r="N2218" s="152"/>
      <c r="O2218" s="152"/>
      <c r="P2218" s="210"/>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2"/>
      <c r="L2219" s="152"/>
      <c r="M2219" s="152"/>
      <c r="N2219" s="152"/>
      <c r="O2219" s="152"/>
      <c r="P2219" s="210"/>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2"/>
      <c r="L2220" s="152"/>
      <c r="M2220" s="152"/>
      <c r="N2220" s="152"/>
      <c r="O2220" s="152"/>
      <c r="P2220" s="210"/>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2"/>
      <c r="L2221" s="152"/>
      <c r="M2221" s="152"/>
      <c r="N2221" s="152"/>
      <c r="O2221" s="152"/>
      <c r="P2221" s="210"/>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2"/>
      <c r="L2222" s="152"/>
      <c r="M2222" s="152"/>
      <c r="N2222" s="152"/>
      <c r="O2222" s="152"/>
      <c r="P2222" s="210"/>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2"/>
      <c r="L2223" s="152"/>
      <c r="M2223" s="152"/>
      <c r="N2223" s="152"/>
      <c r="O2223" s="152"/>
      <c r="P2223" s="210"/>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2"/>
      <c r="L2224" s="152"/>
      <c r="M2224" s="152"/>
      <c r="N2224" s="152"/>
      <c r="O2224" s="152"/>
      <c r="P2224" s="210"/>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2"/>
      <c r="L2225" s="152"/>
      <c r="M2225" s="152"/>
      <c r="N2225" s="152"/>
      <c r="O2225" s="152"/>
      <c r="P2225" s="210"/>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2"/>
      <c r="L2226" s="152"/>
      <c r="M2226" s="152"/>
      <c r="N2226" s="152"/>
      <c r="O2226" s="152"/>
      <c r="P2226" s="210"/>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2"/>
      <c r="L2227" s="152"/>
      <c r="M2227" s="152"/>
      <c r="N2227" s="152"/>
      <c r="O2227" s="152"/>
      <c r="P2227" s="210"/>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2"/>
      <c r="L2228" s="152"/>
      <c r="M2228" s="152"/>
      <c r="N2228" s="152"/>
      <c r="O2228" s="152"/>
      <c r="P2228" s="210"/>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2"/>
      <c r="L2229" s="152"/>
      <c r="M2229" s="152"/>
      <c r="N2229" s="152"/>
      <c r="O2229" s="152"/>
      <c r="P2229" s="210"/>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2"/>
      <c r="L2230" s="152"/>
      <c r="M2230" s="152"/>
      <c r="N2230" s="152"/>
      <c r="O2230" s="152"/>
      <c r="P2230" s="210"/>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2"/>
      <c r="L2231" s="152"/>
      <c r="M2231" s="152"/>
      <c r="N2231" s="152"/>
      <c r="O2231" s="152"/>
      <c r="P2231" s="210"/>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2"/>
      <c r="L2232" s="152"/>
      <c r="M2232" s="152"/>
      <c r="N2232" s="152"/>
      <c r="O2232" s="152"/>
      <c r="P2232" s="210"/>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2"/>
      <c r="L2233" s="152"/>
      <c r="M2233" s="152"/>
      <c r="N2233" s="152"/>
      <c r="O2233" s="152"/>
      <c r="P2233" s="210"/>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2"/>
      <c r="L2234" s="152"/>
      <c r="M2234" s="152"/>
      <c r="N2234" s="152"/>
      <c r="O2234" s="152"/>
      <c r="P2234" s="210"/>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2"/>
      <c r="L2235" s="152"/>
      <c r="M2235" s="152"/>
      <c r="N2235" s="152"/>
      <c r="O2235" s="152"/>
      <c r="P2235" s="210"/>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2"/>
      <c r="L2236" s="152"/>
      <c r="M2236" s="152"/>
      <c r="N2236" s="152"/>
      <c r="O2236" s="152"/>
      <c r="P2236" s="210"/>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2"/>
      <c r="L2237" s="152"/>
      <c r="M2237" s="152"/>
      <c r="N2237" s="152"/>
      <c r="O2237" s="152"/>
      <c r="P2237" s="210"/>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2"/>
      <c r="L2238" s="152"/>
      <c r="M2238" s="152"/>
      <c r="N2238" s="152"/>
      <c r="O2238" s="152"/>
      <c r="P2238" s="210"/>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2"/>
      <c r="L2239" s="152"/>
      <c r="M2239" s="152"/>
      <c r="N2239" s="152"/>
      <c r="O2239" s="152"/>
      <c r="P2239" s="210"/>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2"/>
      <c r="L2240" s="152"/>
      <c r="M2240" s="152"/>
      <c r="N2240" s="152"/>
      <c r="O2240" s="152"/>
      <c r="P2240" s="210"/>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2"/>
      <c r="L2241" s="152"/>
      <c r="M2241" s="152"/>
      <c r="N2241" s="152"/>
      <c r="O2241" s="152"/>
      <c r="P2241" s="210"/>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2"/>
      <c r="L2242" s="152"/>
      <c r="M2242" s="152"/>
      <c r="N2242" s="152"/>
      <c r="O2242" s="152"/>
      <c r="P2242" s="210"/>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2"/>
      <c r="L2243" s="152"/>
      <c r="M2243" s="152"/>
      <c r="N2243" s="152"/>
      <c r="O2243" s="152"/>
      <c r="P2243" s="210"/>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2"/>
      <c r="L2244" s="152"/>
      <c r="M2244" s="152"/>
      <c r="N2244" s="152"/>
      <c r="O2244" s="152"/>
      <c r="P2244" s="210"/>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2"/>
      <c r="L2245" s="152"/>
      <c r="M2245" s="152"/>
      <c r="N2245" s="152"/>
      <c r="O2245" s="152"/>
      <c r="P2245" s="210"/>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2"/>
      <c r="L2246" s="152"/>
      <c r="M2246" s="152"/>
      <c r="N2246" s="152"/>
      <c r="O2246" s="152"/>
      <c r="P2246" s="210"/>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2"/>
      <c r="L2247" s="152"/>
      <c r="M2247" s="152"/>
      <c r="N2247" s="152"/>
      <c r="O2247" s="152"/>
      <c r="P2247" s="210"/>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2"/>
      <c r="L2248" s="152"/>
      <c r="M2248" s="152"/>
      <c r="N2248" s="152"/>
      <c r="O2248" s="152"/>
      <c r="P2248" s="210"/>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2"/>
      <c r="L2249" s="152"/>
      <c r="M2249" s="152"/>
      <c r="N2249" s="152"/>
      <c r="O2249" s="152"/>
      <c r="P2249" s="210"/>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2"/>
      <c r="L2250" s="152"/>
      <c r="M2250" s="152"/>
      <c r="N2250" s="152"/>
      <c r="O2250" s="152"/>
      <c r="P2250" s="210"/>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2"/>
      <c r="L2251" s="152"/>
      <c r="M2251" s="152"/>
      <c r="N2251" s="152"/>
      <c r="O2251" s="152"/>
      <c r="P2251" s="210"/>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2"/>
      <c r="L2252" s="152"/>
      <c r="M2252" s="152"/>
      <c r="N2252" s="152"/>
      <c r="O2252" s="152"/>
      <c r="P2252" s="210"/>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2"/>
      <c r="L2253" s="152"/>
      <c r="M2253" s="152"/>
      <c r="N2253" s="152"/>
      <c r="O2253" s="152"/>
      <c r="P2253" s="210"/>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2"/>
      <c r="L2254" s="152"/>
      <c r="M2254" s="152"/>
      <c r="N2254" s="152"/>
      <c r="O2254" s="152"/>
      <c r="P2254" s="210"/>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2"/>
      <c r="L2255" s="152"/>
      <c r="M2255" s="152"/>
      <c r="N2255" s="152"/>
      <c r="O2255" s="152"/>
      <c r="P2255" s="210"/>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2"/>
      <c r="L2256" s="152"/>
      <c r="M2256" s="152"/>
      <c r="N2256" s="152"/>
      <c r="O2256" s="152"/>
      <c r="P2256" s="210"/>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2"/>
      <c r="L2257" s="152"/>
      <c r="M2257" s="152"/>
      <c r="N2257" s="152"/>
      <c r="O2257" s="152"/>
      <c r="P2257" s="210"/>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2"/>
      <c r="L2258" s="152"/>
      <c r="M2258" s="152"/>
      <c r="N2258" s="152"/>
      <c r="O2258" s="152"/>
      <c r="P2258" s="210"/>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2"/>
      <c r="L2259" s="152"/>
      <c r="M2259" s="152"/>
      <c r="N2259" s="152"/>
      <c r="O2259" s="152"/>
      <c r="P2259" s="210"/>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2"/>
      <c r="L2260" s="152"/>
      <c r="M2260" s="152"/>
      <c r="N2260" s="152"/>
      <c r="O2260" s="152"/>
      <c r="P2260" s="210"/>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2"/>
      <c r="L2261" s="152"/>
      <c r="M2261" s="152"/>
      <c r="N2261" s="152"/>
      <c r="O2261" s="152"/>
      <c r="P2261" s="210"/>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2"/>
      <c r="L2262" s="152"/>
      <c r="M2262" s="152"/>
      <c r="N2262" s="152"/>
      <c r="O2262" s="152"/>
      <c r="P2262" s="210"/>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2"/>
      <c r="L2263" s="152"/>
      <c r="M2263" s="152"/>
      <c r="N2263" s="152"/>
      <c r="O2263" s="152"/>
      <c r="P2263" s="210"/>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2"/>
      <c r="L2264" s="152"/>
      <c r="M2264" s="152"/>
      <c r="N2264" s="152"/>
      <c r="O2264" s="152"/>
      <c r="P2264" s="210"/>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2"/>
      <c r="L2265" s="152"/>
      <c r="M2265" s="152"/>
      <c r="N2265" s="152"/>
      <c r="O2265" s="152"/>
      <c r="P2265" s="210"/>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2"/>
      <c r="L2266" s="152"/>
      <c r="M2266" s="152"/>
      <c r="N2266" s="152"/>
      <c r="O2266" s="152"/>
      <c r="P2266" s="210"/>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2"/>
      <c r="L2267" s="152"/>
      <c r="M2267" s="152"/>
      <c r="N2267" s="152"/>
      <c r="O2267" s="152"/>
      <c r="P2267" s="210"/>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2"/>
      <c r="L2268" s="152"/>
      <c r="M2268" s="152"/>
      <c r="N2268" s="152"/>
      <c r="O2268" s="152"/>
      <c r="P2268" s="210"/>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2"/>
      <c r="L2269" s="152"/>
      <c r="M2269" s="152"/>
      <c r="N2269" s="152"/>
      <c r="O2269" s="152"/>
      <c r="P2269" s="210"/>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2"/>
      <c r="L2270" s="152"/>
      <c r="M2270" s="152"/>
      <c r="N2270" s="152"/>
      <c r="O2270" s="152"/>
      <c r="P2270" s="210"/>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2"/>
      <c r="L2271" s="152"/>
      <c r="M2271" s="152"/>
      <c r="N2271" s="152"/>
      <c r="O2271" s="152"/>
      <c r="P2271" s="210"/>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2"/>
      <c r="L2272" s="152"/>
      <c r="M2272" s="152"/>
      <c r="N2272" s="152"/>
      <c r="O2272" s="152"/>
      <c r="P2272" s="210"/>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2"/>
      <c r="L2273" s="152"/>
      <c r="M2273" s="152"/>
      <c r="N2273" s="152"/>
      <c r="O2273" s="152"/>
      <c r="P2273" s="210"/>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2"/>
      <c r="L2274" s="152"/>
      <c r="M2274" s="152"/>
      <c r="N2274" s="152"/>
      <c r="O2274" s="152"/>
      <c r="P2274" s="210"/>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2"/>
      <c r="L2275" s="152"/>
      <c r="M2275" s="152"/>
      <c r="N2275" s="152"/>
      <c r="O2275" s="152"/>
      <c r="P2275" s="210"/>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2"/>
      <c r="L2276" s="152"/>
      <c r="M2276" s="152"/>
      <c r="N2276" s="152"/>
      <c r="O2276" s="152"/>
      <c r="P2276" s="210"/>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2"/>
      <c r="L2277" s="152"/>
      <c r="M2277" s="152"/>
      <c r="N2277" s="152"/>
      <c r="O2277" s="152"/>
      <c r="P2277" s="210"/>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2"/>
      <c r="L2278" s="152"/>
      <c r="M2278" s="152"/>
      <c r="N2278" s="152"/>
      <c r="O2278" s="152"/>
      <c r="P2278" s="210"/>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2"/>
      <c r="L2279" s="152"/>
      <c r="M2279" s="152"/>
      <c r="N2279" s="152"/>
      <c r="O2279" s="152"/>
      <c r="P2279" s="210"/>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2"/>
      <c r="L2280" s="152"/>
      <c r="M2280" s="152"/>
      <c r="N2280" s="152"/>
      <c r="O2280" s="152"/>
      <c r="P2280" s="210"/>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2"/>
      <c r="L2281" s="152"/>
      <c r="M2281" s="152"/>
      <c r="N2281" s="152"/>
      <c r="O2281" s="152"/>
      <c r="P2281" s="210"/>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2"/>
      <c r="L2282" s="152"/>
      <c r="M2282" s="152"/>
      <c r="N2282" s="152"/>
      <c r="O2282" s="152"/>
      <c r="P2282" s="210"/>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2"/>
      <c r="L2283" s="152"/>
      <c r="M2283" s="152"/>
      <c r="N2283" s="152"/>
      <c r="O2283" s="152"/>
      <c r="P2283" s="210"/>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2"/>
      <c r="L2284" s="152"/>
      <c r="M2284" s="152"/>
      <c r="N2284" s="152"/>
      <c r="O2284" s="152"/>
      <c r="P2284" s="210"/>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2"/>
      <c r="L2285" s="152"/>
      <c r="M2285" s="152"/>
      <c r="N2285" s="152"/>
      <c r="O2285" s="152"/>
      <c r="P2285" s="210"/>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2"/>
      <c r="L2286" s="152"/>
      <c r="M2286" s="152"/>
      <c r="N2286" s="152"/>
      <c r="O2286" s="152"/>
      <c r="P2286" s="210"/>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2"/>
      <c r="L2287" s="152"/>
      <c r="M2287" s="152"/>
      <c r="N2287" s="152"/>
      <c r="O2287" s="152"/>
      <c r="P2287" s="210"/>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2"/>
      <c r="L2288" s="152"/>
      <c r="M2288" s="152"/>
      <c r="N2288" s="152"/>
      <c r="O2288" s="152"/>
      <c r="P2288" s="210"/>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2"/>
      <c r="L2289" s="152"/>
      <c r="M2289" s="152"/>
      <c r="N2289" s="152"/>
      <c r="O2289" s="152"/>
      <c r="P2289" s="210"/>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2"/>
      <c r="L2290" s="152"/>
      <c r="M2290" s="152"/>
      <c r="N2290" s="152"/>
      <c r="O2290" s="152"/>
      <c r="P2290" s="210"/>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2"/>
      <c r="L2291" s="152"/>
      <c r="M2291" s="152"/>
      <c r="N2291" s="152"/>
      <c r="O2291" s="152"/>
      <c r="P2291" s="210"/>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2"/>
      <c r="L2292" s="152"/>
      <c r="M2292" s="152"/>
      <c r="N2292" s="152"/>
      <c r="O2292" s="152"/>
      <c r="P2292" s="210"/>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2"/>
      <c r="L2293" s="152"/>
      <c r="M2293" s="152"/>
      <c r="N2293" s="152"/>
      <c r="O2293" s="152"/>
      <c r="P2293" s="210"/>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2"/>
      <c r="L2294" s="152"/>
      <c r="M2294" s="152"/>
      <c r="N2294" s="152"/>
      <c r="O2294" s="152"/>
      <c r="P2294" s="210"/>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2"/>
      <c r="L2295" s="152"/>
      <c r="M2295" s="152"/>
      <c r="N2295" s="152"/>
      <c r="O2295" s="152"/>
      <c r="P2295" s="210"/>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2"/>
      <c r="L2296" s="152"/>
      <c r="M2296" s="152"/>
      <c r="N2296" s="152"/>
      <c r="O2296" s="152"/>
      <c r="P2296" s="210"/>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2"/>
      <c r="L2297" s="152"/>
      <c r="M2297" s="152"/>
      <c r="N2297" s="152"/>
      <c r="O2297" s="152"/>
      <c r="P2297" s="210"/>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2"/>
      <c r="L2298" s="152"/>
      <c r="M2298" s="152"/>
      <c r="N2298" s="152"/>
      <c r="O2298" s="152"/>
      <c r="P2298" s="210"/>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2"/>
      <c r="L2299" s="152"/>
      <c r="M2299" s="152"/>
      <c r="N2299" s="152"/>
      <c r="O2299" s="152"/>
      <c r="P2299" s="210"/>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2"/>
      <c r="L2300" s="152"/>
      <c r="M2300" s="152"/>
      <c r="N2300" s="152"/>
      <c r="O2300" s="152"/>
      <c r="P2300" s="210"/>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2"/>
      <c r="L2301" s="152"/>
      <c r="M2301" s="152"/>
      <c r="N2301" s="152"/>
      <c r="O2301" s="152"/>
      <c r="P2301" s="210"/>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2"/>
      <c r="L2302" s="152"/>
      <c r="M2302" s="152"/>
      <c r="N2302" s="152"/>
      <c r="O2302" s="152"/>
      <c r="P2302" s="210"/>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2"/>
      <c r="L2303" s="152"/>
      <c r="M2303" s="152"/>
      <c r="N2303" s="152"/>
      <c r="O2303" s="152"/>
      <c r="P2303" s="210"/>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2"/>
      <c r="L2304" s="152"/>
      <c r="M2304" s="152"/>
      <c r="N2304" s="152"/>
      <c r="O2304" s="152"/>
      <c r="P2304" s="210"/>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2"/>
      <c r="L2305" s="152"/>
      <c r="M2305" s="152"/>
      <c r="N2305" s="152"/>
      <c r="O2305" s="152"/>
      <c r="P2305" s="210"/>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2"/>
      <c r="L2306" s="152"/>
      <c r="M2306" s="152"/>
      <c r="N2306" s="152"/>
      <c r="O2306" s="152"/>
      <c r="P2306" s="210"/>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2"/>
      <c r="L2307" s="152"/>
      <c r="M2307" s="152"/>
      <c r="N2307" s="152"/>
      <c r="O2307" s="152"/>
      <c r="P2307" s="210"/>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2"/>
      <c r="L2308" s="152"/>
      <c r="M2308" s="152"/>
      <c r="N2308" s="152"/>
      <c r="O2308" s="152"/>
      <c r="P2308" s="210"/>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2"/>
      <c r="L2309" s="152"/>
      <c r="M2309" s="152"/>
      <c r="N2309" s="152"/>
      <c r="O2309" s="152"/>
      <c r="P2309" s="210"/>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2"/>
      <c r="L2310" s="152"/>
      <c r="M2310" s="152"/>
      <c r="N2310" s="152"/>
      <c r="O2310" s="152"/>
      <c r="P2310" s="210"/>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2"/>
      <c r="L2311" s="152"/>
      <c r="M2311" s="152"/>
      <c r="N2311" s="152"/>
      <c r="O2311" s="152"/>
      <c r="P2311" s="210"/>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2"/>
      <c r="L2312" s="152"/>
      <c r="M2312" s="152"/>
      <c r="N2312" s="152"/>
      <c r="O2312" s="152"/>
      <c r="P2312" s="210"/>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2"/>
      <c r="L2313" s="152"/>
      <c r="M2313" s="152"/>
      <c r="N2313" s="152"/>
      <c r="O2313" s="152"/>
      <c r="P2313" s="210"/>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2"/>
      <c r="L2314" s="152"/>
      <c r="M2314" s="152"/>
      <c r="N2314" s="152"/>
      <c r="O2314" s="152"/>
      <c r="P2314" s="210"/>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2"/>
      <c r="L2315" s="152"/>
      <c r="M2315" s="152"/>
      <c r="N2315" s="152"/>
      <c r="O2315" s="152"/>
      <c r="P2315" s="210"/>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2"/>
      <c r="L2316" s="152"/>
      <c r="M2316" s="152"/>
      <c r="N2316" s="152"/>
      <c r="O2316" s="152"/>
      <c r="P2316" s="210"/>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2"/>
      <c r="L2317" s="152"/>
      <c r="M2317" s="152"/>
      <c r="N2317" s="152"/>
      <c r="O2317" s="152"/>
      <c r="P2317" s="210"/>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2"/>
      <c r="L2318" s="152"/>
      <c r="M2318" s="152"/>
      <c r="N2318" s="152"/>
      <c r="O2318" s="152"/>
      <c r="P2318" s="210"/>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2"/>
      <c r="L2319" s="152"/>
      <c r="M2319" s="152"/>
      <c r="N2319" s="152"/>
      <c r="O2319" s="152"/>
      <c r="P2319" s="210"/>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2"/>
      <c r="L2320" s="152"/>
      <c r="M2320" s="152"/>
      <c r="N2320" s="152"/>
      <c r="O2320" s="152"/>
      <c r="P2320" s="210"/>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2"/>
      <c r="L2321" s="152"/>
      <c r="M2321" s="152"/>
      <c r="N2321" s="152"/>
      <c r="O2321" s="152"/>
      <c r="P2321" s="210"/>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2"/>
      <c r="L2322" s="152"/>
      <c r="M2322" s="152"/>
      <c r="N2322" s="152"/>
      <c r="O2322" s="152"/>
      <c r="P2322" s="210"/>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2"/>
      <c r="L2323" s="152"/>
      <c r="M2323" s="152"/>
      <c r="N2323" s="152"/>
      <c r="O2323" s="152"/>
      <c r="P2323" s="210"/>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2"/>
      <c r="L2324" s="152"/>
      <c r="M2324" s="152"/>
      <c r="N2324" s="152"/>
      <c r="O2324" s="152"/>
      <c r="P2324" s="210"/>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2"/>
      <c r="L2325" s="152"/>
      <c r="M2325" s="152"/>
      <c r="N2325" s="152"/>
      <c r="O2325" s="152"/>
      <c r="P2325" s="210"/>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2"/>
      <c r="L2326" s="152"/>
      <c r="M2326" s="152"/>
      <c r="N2326" s="152"/>
      <c r="O2326" s="152"/>
      <c r="P2326" s="210"/>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2"/>
      <c r="L2327" s="152"/>
      <c r="M2327" s="152"/>
      <c r="N2327" s="152"/>
      <c r="O2327" s="152"/>
      <c r="P2327" s="210"/>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2"/>
      <c r="L2328" s="152"/>
      <c r="M2328" s="152"/>
      <c r="N2328" s="152"/>
      <c r="O2328" s="152"/>
      <c r="P2328" s="210"/>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2"/>
      <c r="L2329" s="152"/>
      <c r="M2329" s="152"/>
      <c r="N2329" s="152"/>
      <c r="O2329" s="152"/>
      <c r="P2329" s="210"/>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2"/>
      <c r="L2330" s="152"/>
      <c r="M2330" s="152"/>
      <c r="N2330" s="152"/>
      <c r="O2330" s="152"/>
      <c r="P2330" s="210"/>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2"/>
      <c r="L2331" s="152"/>
      <c r="M2331" s="152"/>
      <c r="N2331" s="152"/>
      <c r="O2331" s="152"/>
      <c r="P2331" s="210"/>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2"/>
      <c r="L2332" s="152"/>
      <c r="M2332" s="152"/>
      <c r="N2332" s="152"/>
      <c r="O2332" s="152"/>
      <c r="P2332" s="210"/>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2"/>
      <c r="L2333" s="152"/>
      <c r="M2333" s="152"/>
      <c r="N2333" s="152"/>
      <c r="O2333" s="152"/>
      <c r="P2333" s="210"/>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2"/>
      <c r="L2334" s="152"/>
      <c r="M2334" s="152"/>
      <c r="N2334" s="152"/>
      <c r="O2334" s="152"/>
      <c r="P2334" s="210"/>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2"/>
      <c r="L2335" s="152"/>
      <c r="M2335" s="152"/>
      <c r="N2335" s="152"/>
      <c r="O2335" s="152"/>
      <c r="P2335" s="210"/>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2"/>
      <c r="L2336" s="152"/>
      <c r="M2336" s="152"/>
      <c r="N2336" s="152"/>
      <c r="O2336" s="152"/>
      <c r="P2336" s="210"/>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2"/>
      <c r="L2337" s="152"/>
      <c r="M2337" s="152"/>
      <c r="N2337" s="152"/>
      <c r="O2337" s="152"/>
      <c r="P2337" s="210"/>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2"/>
      <c r="L2338" s="152"/>
      <c r="M2338" s="152"/>
      <c r="N2338" s="152"/>
      <c r="O2338" s="152"/>
      <c r="P2338" s="210"/>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2"/>
      <c r="L2339" s="152"/>
      <c r="M2339" s="152"/>
      <c r="N2339" s="152"/>
      <c r="O2339" s="152"/>
      <c r="P2339" s="210"/>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2"/>
      <c r="L2340" s="152"/>
      <c r="M2340" s="152"/>
      <c r="N2340" s="152"/>
      <c r="O2340" s="152"/>
      <c r="P2340" s="210"/>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2"/>
      <c r="L2341" s="152"/>
      <c r="M2341" s="152"/>
      <c r="N2341" s="152"/>
      <c r="O2341" s="152"/>
      <c r="P2341" s="210"/>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2"/>
      <c r="L2342" s="152"/>
      <c r="M2342" s="152"/>
      <c r="N2342" s="152"/>
      <c r="O2342" s="152"/>
      <c r="P2342" s="210"/>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2"/>
      <c r="L2343" s="152"/>
      <c r="M2343" s="152"/>
      <c r="N2343" s="152"/>
      <c r="O2343" s="152"/>
      <c r="P2343" s="210"/>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2"/>
      <c r="L2344" s="152"/>
      <c r="M2344" s="152"/>
      <c r="N2344" s="152"/>
      <c r="O2344" s="152"/>
      <c r="P2344" s="210"/>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2"/>
      <c r="L2345" s="152"/>
      <c r="M2345" s="152"/>
      <c r="N2345" s="152"/>
      <c r="O2345" s="152"/>
      <c r="P2345" s="210"/>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2"/>
      <c r="L2346" s="152"/>
      <c r="M2346" s="152"/>
      <c r="N2346" s="152"/>
      <c r="O2346" s="152"/>
      <c r="P2346" s="210"/>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2"/>
      <c r="L2347" s="152"/>
      <c r="M2347" s="152"/>
      <c r="N2347" s="152"/>
      <c r="O2347" s="152"/>
      <c r="P2347" s="210"/>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2"/>
      <c r="L2348" s="152"/>
      <c r="M2348" s="152"/>
      <c r="N2348" s="152"/>
      <c r="O2348" s="152"/>
      <c r="P2348" s="210"/>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2"/>
      <c r="L2349" s="152"/>
      <c r="M2349" s="152"/>
      <c r="N2349" s="152"/>
      <c r="O2349" s="152"/>
      <c r="P2349" s="210"/>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2"/>
      <c r="L2350" s="152"/>
      <c r="M2350" s="152"/>
      <c r="N2350" s="152"/>
      <c r="O2350" s="152"/>
      <c r="P2350" s="210"/>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2"/>
      <c r="L2351" s="152"/>
      <c r="M2351" s="152"/>
      <c r="N2351" s="152"/>
      <c r="O2351" s="152"/>
      <c r="P2351" s="210"/>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2"/>
      <c r="L2352" s="152"/>
      <c r="M2352" s="152"/>
      <c r="N2352" s="152"/>
      <c r="O2352" s="152"/>
      <c r="P2352" s="210"/>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2"/>
      <c r="L2353" s="152"/>
      <c r="M2353" s="152"/>
      <c r="N2353" s="152"/>
      <c r="O2353" s="152"/>
      <c r="P2353" s="210"/>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2"/>
      <c r="L2354" s="152"/>
      <c r="M2354" s="152"/>
      <c r="N2354" s="152"/>
      <c r="O2354" s="152"/>
      <c r="P2354" s="210"/>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2"/>
      <c r="L2355" s="152"/>
      <c r="M2355" s="152"/>
      <c r="N2355" s="152"/>
      <c r="O2355" s="152"/>
      <c r="P2355" s="210"/>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2"/>
      <c r="L2356" s="152"/>
      <c r="M2356" s="152"/>
      <c r="N2356" s="152"/>
      <c r="O2356" s="152"/>
      <c r="P2356" s="210"/>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2"/>
      <c r="L2357" s="152"/>
      <c r="M2357" s="152"/>
      <c r="N2357" s="152"/>
      <c r="O2357" s="152"/>
      <c r="P2357" s="210"/>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2"/>
      <c r="L2358" s="152"/>
      <c r="M2358" s="152"/>
      <c r="N2358" s="152"/>
      <c r="O2358" s="152"/>
      <c r="P2358" s="210"/>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2"/>
      <c r="L2359" s="152"/>
      <c r="M2359" s="152"/>
      <c r="N2359" s="152"/>
      <c r="O2359" s="152"/>
      <c r="P2359" s="210"/>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2"/>
      <c r="L2360" s="152"/>
      <c r="M2360" s="152"/>
      <c r="N2360" s="152"/>
      <c r="O2360" s="152"/>
      <c r="P2360" s="210"/>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2"/>
      <c r="L2361" s="152"/>
      <c r="M2361" s="152"/>
      <c r="N2361" s="152"/>
      <c r="O2361" s="152"/>
      <c r="P2361" s="210"/>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2"/>
      <c r="L2362" s="152"/>
      <c r="M2362" s="152"/>
      <c r="N2362" s="152"/>
      <c r="O2362" s="152"/>
      <c r="P2362" s="210"/>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2"/>
      <c r="L2363" s="152"/>
      <c r="M2363" s="152"/>
      <c r="N2363" s="152"/>
      <c r="O2363" s="152"/>
      <c r="P2363" s="210"/>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2"/>
      <c r="L2364" s="152"/>
      <c r="M2364" s="152"/>
      <c r="N2364" s="152"/>
      <c r="O2364" s="152"/>
      <c r="P2364" s="210"/>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2"/>
      <c r="L2365" s="152"/>
      <c r="M2365" s="152"/>
      <c r="N2365" s="152"/>
      <c r="O2365" s="152"/>
      <c r="P2365" s="210"/>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2"/>
      <c r="L2366" s="152"/>
      <c r="M2366" s="152"/>
      <c r="N2366" s="152"/>
      <c r="O2366" s="152"/>
      <c r="P2366" s="210"/>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2"/>
      <c r="L2367" s="152"/>
      <c r="M2367" s="152"/>
      <c r="N2367" s="152"/>
      <c r="O2367" s="152"/>
      <c r="P2367" s="210"/>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2"/>
      <c r="L2368" s="152"/>
      <c r="M2368" s="152"/>
      <c r="N2368" s="152"/>
      <c r="O2368" s="152"/>
      <c r="P2368" s="210"/>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2"/>
      <c r="L2369" s="152"/>
      <c r="M2369" s="152"/>
      <c r="N2369" s="152"/>
      <c r="O2369" s="152"/>
      <c r="P2369" s="210"/>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2"/>
      <c r="L2370" s="152"/>
      <c r="M2370" s="152"/>
      <c r="N2370" s="152"/>
      <c r="O2370" s="152"/>
      <c r="P2370" s="210"/>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2"/>
      <c r="L2371" s="152"/>
      <c r="M2371" s="152"/>
      <c r="N2371" s="152"/>
      <c r="O2371" s="152"/>
      <c r="P2371" s="210"/>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2"/>
      <c r="L2372" s="152"/>
      <c r="M2372" s="152"/>
      <c r="N2372" s="152"/>
      <c r="O2372" s="152"/>
      <c r="P2372" s="210"/>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2"/>
      <c r="L2373" s="152"/>
      <c r="M2373" s="152"/>
      <c r="N2373" s="152"/>
      <c r="O2373" s="152"/>
      <c r="P2373" s="210"/>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2"/>
      <c r="L2374" s="152"/>
      <c r="M2374" s="152"/>
      <c r="N2374" s="152"/>
      <c r="O2374" s="152"/>
      <c r="P2374" s="210"/>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2"/>
      <c r="L2375" s="152"/>
      <c r="M2375" s="152"/>
      <c r="N2375" s="152"/>
      <c r="O2375" s="152"/>
      <c r="P2375" s="210"/>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2"/>
      <c r="L2376" s="152"/>
      <c r="M2376" s="152"/>
      <c r="N2376" s="152"/>
      <c r="O2376" s="152"/>
      <c r="P2376" s="210"/>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2"/>
      <c r="L2377" s="152"/>
      <c r="M2377" s="152"/>
      <c r="N2377" s="152"/>
      <c r="O2377" s="152"/>
      <c r="P2377" s="210"/>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2"/>
      <c r="L2378" s="152"/>
      <c r="M2378" s="152"/>
      <c r="N2378" s="152"/>
      <c r="O2378" s="152"/>
      <c r="P2378" s="210"/>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2"/>
      <c r="L2379" s="152"/>
      <c r="M2379" s="152"/>
      <c r="N2379" s="152"/>
      <c r="O2379" s="152"/>
      <c r="P2379" s="210"/>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2"/>
      <c r="L2380" s="152"/>
      <c r="M2380" s="152"/>
      <c r="N2380" s="152"/>
      <c r="O2380" s="152"/>
      <c r="P2380" s="210"/>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2"/>
      <c r="L2381" s="152"/>
      <c r="M2381" s="152"/>
      <c r="N2381" s="152"/>
      <c r="O2381" s="152"/>
      <c r="P2381" s="210"/>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2"/>
      <c r="L2382" s="152"/>
      <c r="M2382" s="152"/>
      <c r="N2382" s="152"/>
      <c r="O2382" s="152"/>
      <c r="P2382" s="210"/>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2"/>
      <c r="L2383" s="152"/>
      <c r="M2383" s="152"/>
      <c r="N2383" s="152"/>
      <c r="O2383" s="152"/>
      <c r="P2383" s="210"/>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2"/>
      <c r="L2384" s="152"/>
      <c r="M2384" s="152"/>
      <c r="N2384" s="152"/>
      <c r="O2384" s="152"/>
      <c r="P2384" s="210"/>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2"/>
      <c r="L2385" s="152"/>
      <c r="M2385" s="152"/>
      <c r="N2385" s="152"/>
      <c r="O2385" s="152"/>
      <c r="P2385" s="210"/>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2"/>
      <c r="L2386" s="152"/>
      <c r="M2386" s="152"/>
      <c r="N2386" s="152"/>
      <c r="O2386" s="152"/>
      <c r="P2386" s="210"/>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2"/>
      <c r="L2387" s="152"/>
      <c r="M2387" s="152"/>
      <c r="N2387" s="152"/>
      <c r="O2387" s="152"/>
      <c r="P2387" s="210"/>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2"/>
      <c r="L2388" s="152"/>
      <c r="M2388" s="152"/>
      <c r="N2388" s="152"/>
      <c r="O2388" s="152"/>
      <c r="P2388" s="210"/>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2"/>
      <c r="L2389" s="152"/>
      <c r="M2389" s="152"/>
      <c r="N2389" s="152"/>
      <c r="O2389" s="152"/>
      <c r="P2389" s="210"/>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2"/>
      <c r="L2390" s="152"/>
      <c r="M2390" s="152"/>
      <c r="N2390" s="152"/>
      <c r="O2390" s="152"/>
      <c r="P2390" s="210"/>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2"/>
      <c r="L2391" s="152"/>
      <c r="M2391" s="152"/>
      <c r="N2391" s="152"/>
      <c r="O2391" s="152"/>
      <c r="P2391" s="210"/>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2"/>
      <c r="L2392" s="152"/>
      <c r="M2392" s="152"/>
      <c r="N2392" s="152"/>
      <c r="O2392" s="152"/>
      <c r="P2392" s="210"/>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2"/>
      <c r="L2393" s="152"/>
      <c r="M2393" s="152"/>
      <c r="N2393" s="152"/>
      <c r="O2393" s="152"/>
      <c r="P2393" s="210"/>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2"/>
      <c r="L2394" s="152"/>
      <c r="M2394" s="152"/>
      <c r="N2394" s="152"/>
      <c r="O2394" s="152"/>
      <c r="P2394" s="210"/>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2"/>
      <c r="L2395" s="152"/>
      <c r="M2395" s="152"/>
      <c r="N2395" s="152"/>
      <c r="O2395" s="152"/>
      <c r="P2395" s="210"/>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2"/>
      <c r="L2396" s="152"/>
      <c r="M2396" s="152"/>
      <c r="N2396" s="152"/>
      <c r="O2396" s="152"/>
      <c r="P2396" s="210"/>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2"/>
      <c r="L2397" s="152"/>
      <c r="M2397" s="152"/>
      <c r="N2397" s="152"/>
      <c r="O2397" s="152"/>
      <c r="P2397" s="210"/>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2"/>
      <c r="L2398" s="152"/>
      <c r="M2398" s="152"/>
      <c r="N2398" s="152"/>
      <c r="O2398" s="152"/>
      <c r="P2398" s="210"/>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2"/>
      <c r="L2399" s="152"/>
      <c r="M2399" s="152"/>
      <c r="N2399" s="152"/>
      <c r="O2399" s="152"/>
      <c r="P2399" s="210"/>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2"/>
      <c r="L2400" s="152"/>
      <c r="M2400" s="152"/>
      <c r="N2400" s="152"/>
      <c r="O2400" s="152"/>
      <c r="P2400" s="210"/>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2"/>
      <c r="L2401" s="152"/>
      <c r="M2401" s="152"/>
      <c r="N2401" s="152"/>
      <c r="O2401" s="152"/>
      <c r="P2401" s="210"/>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2"/>
      <c r="L2402" s="152"/>
      <c r="M2402" s="152"/>
      <c r="N2402" s="152"/>
      <c r="O2402" s="152"/>
      <c r="P2402" s="210"/>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2"/>
      <c r="L2403" s="152"/>
      <c r="M2403" s="152"/>
      <c r="N2403" s="152"/>
      <c r="O2403" s="152"/>
      <c r="P2403" s="210"/>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2"/>
      <c r="L2404" s="152"/>
      <c r="M2404" s="152"/>
      <c r="N2404" s="152"/>
      <c r="O2404" s="152"/>
      <c r="P2404" s="210"/>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2"/>
      <c r="L2405" s="152"/>
      <c r="M2405" s="152"/>
      <c r="N2405" s="152"/>
      <c r="O2405" s="152"/>
      <c r="P2405" s="210"/>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2"/>
      <c r="L2406" s="152"/>
      <c r="M2406" s="152"/>
      <c r="N2406" s="152"/>
      <c r="O2406" s="152"/>
      <c r="P2406" s="210"/>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2"/>
      <c r="L2407" s="152"/>
      <c r="M2407" s="152"/>
      <c r="N2407" s="152"/>
      <c r="O2407" s="152"/>
      <c r="P2407" s="210"/>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2"/>
      <c r="L2408" s="152"/>
      <c r="M2408" s="152"/>
      <c r="N2408" s="152"/>
      <c r="O2408" s="152"/>
      <c r="P2408" s="210"/>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2"/>
      <c r="L2409" s="152"/>
      <c r="M2409" s="152"/>
      <c r="N2409" s="152"/>
      <c r="O2409" s="152"/>
      <c r="P2409" s="210"/>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2"/>
      <c r="L2410" s="152"/>
      <c r="M2410" s="152"/>
      <c r="N2410" s="152"/>
      <c r="O2410" s="152"/>
      <c r="P2410" s="210"/>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2"/>
      <c r="L2411" s="152"/>
      <c r="M2411" s="152"/>
      <c r="N2411" s="152"/>
      <c r="O2411" s="152"/>
      <c r="P2411" s="210"/>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2"/>
      <c r="L2412" s="152"/>
      <c r="M2412" s="152"/>
      <c r="N2412" s="152"/>
      <c r="O2412" s="152"/>
      <c r="P2412" s="210"/>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2"/>
      <c r="L2413" s="152"/>
      <c r="M2413" s="152"/>
      <c r="N2413" s="152"/>
      <c r="O2413" s="152"/>
      <c r="P2413" s="210"/>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2"/>
      <c r="L2414" s="152"/>
      <c r="M2414" s="152"/>
      <c r="N2414" s="152"/>
      <c r="O2414" s="152"/>
      <c r="P2414" s="210"/>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2"/>
      <c r="L2415" s="152"/>
      <c r="M2415" s="152"/>
      <c r="N2415" s="152"/>
      <c r="O2415" s="152"/>
      <c r="P2415" s="210"/>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2"/>
      <c r="L2416" s="152"/>
      <c r="M2416" s="152"/>
      <c r="N2416" s="152"/>
      <c r="O2416" s="152"/>
      <c r="P2416" s="210"/>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2"/>
      <c r="L2417" s="152"/>
      <c r="M2417" s="152"/>
      <c r="N2417" s="152"/>
      <c r="O2417" s="152"/>
      <c r="P2417" s="210"/>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2"/>
      <c r="L2418" s="152"/>
      <c r="M2418" s="152"/>
      <c r="N2418" s="152"/>
      <c r="O2418" s="152"/>
      <c r="P2418" s="210"/>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2"/>
      <c r="L2419" s="152"/>
      <c r="M2419" s="152"/>
      <c r="N2419" s="152"/>
      <c r="O2419" s="152"/>
      <c r="P2419" s="210"/>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2"/>
      <c r="L2420" s="152"/>
      <c r="M2420" s="152"/>
      <c r="N2420" s="152"/>
      <c r="O2420" s="152"/>
      <c r="P2420" s="210"/>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2"/>
      <c r="L2421" s="152"/>
      <c r="M2421" s="152"/>
      <c r="N2421" s="152"/>
      <c r="O2421" s="152"/>
      <c r="P2421" s="210"/>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2"/>
      <c r="L2422" s="152"/>
      <c r="M2422" s="152"/>
      <c r="N2422" s="152"/>
      <c r="O2422" s="152"/>
      <c r="P2422" s="210"/>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2"/>
      <c r="L2423" s="152"/>
      <c r="M2423" s="152"/>
      <c r="N2423" s="152"/>
      <c r="O2423" s="152"/>
      <c r="P2423" s="210"/>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2"/>
      <c r="L2424" s="152"/>
      <c r="M2424" s="152"/>
      <c r="N2424" s="152"/>
      <c r="O2424" s="152"/>
      <c r="P2424" s="210"/>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2"/>
      <c r="L2425" s="152"/>
      <c r="M2425" s="152"/>
      <c r="N2425" s="152"/>
      <c r="O2425" s="152"/>
      <c r="P2425" s="210"/>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2"/>
      <c r="L2426" s="152"/>
      <c r="M2426" s="152"/>
      <c r="N2426" s="152"/>
      <c r="O2426" s="152"/>
      <c r="P2426" s="210"/>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2"/>
      <c r="L2427" s="152"/>
      <c r="M2427" s="152"/>
      <c r="N2427" s="152"/>
      <c r="O2427" s="152"/>
      <c r="P2427" s="210"/>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2"/>
      <c r="L2428" s="152"/>
      <c r="M2428" s="152"/>
      <c r="N2428" s="152"/>
      <c r="O2428" s="152"/>
      <c r="P2428" s="210"/>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2"/>
      <c r="L2429" s="152"/>
      <c r="M2429" s="152"/>
      <c r="N2429" s="152"/>
      <c r="O2429" s="152"/>
      <c r="P2429" s="210"/>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2"/>
      <c r="L2430" s="152"/>
      <c r="M2430" s="152"/>
      <c r="N2430" s="152"/>
      <c r="O2430" s="152"/>
      <c r="P2430" s="210"/>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2"/>
      <c r="L2431" s="152"/>
      <c r="M2431" s="152"/>
      <c r="N2431" s="152"/>
      <c r="O2431" s="152"/>
      <c r="P2431" s="210"/>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2"/>
      <c r="L2432" s="152"/>
      <c r="M2432" s="152"/>
      <c r="N2432" s="152"/>
      <c r="O2432" s="152"/>
      <c r="P2432" s="210"/>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2"/>
      <c r="L2433" s="152"/>
      <c r="M2433" s="152"/>
      <c r="N2433" s="152"/>
      <c r="O2433" s="152"/>
      <c r="P2433" s="210"/>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2"/>
      <c r="L2434" s="152"/>
      <c r="M2434" s="152"/>
      <c r="N2434" s="152"/>
      <c r="O2434" s="152"/>
      <c r="P2434" s="210"/>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2"/>
      <c r="L2435" s="152"/>
      <c r="M2435" s="152"/>
      <c r="N2435" s="152"/>
      <c r="O2435" s="152"/>
      <c r="P2435" s="210"/>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2"/>
      <c r="L2436" s="152"/>
      <c r="M2436" s="152"/>
      <c r="N2436" s="152"/>
      <c r="O2436" s="152"/>
      <c r="P2436" s="210"/>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2"/>
      <c r="L2437" s="152"/>
      <c r="M2437" s="152"/>
      <c r="N2437" s="152"/>
      <c r="O2437" s="152"/>
      <c r="P2437" s="210"/>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2"/>
      <c r="L2438" s="152"/>
      <c r="M2438" s="152"/>
      <c r="N2438" s="152"/>
      <c r="O2438" s="152"/>
      <c r="P2438" s="210"/>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2"/>
      <c r="L2439" s="152"/>
      <c r="M2439" s="152"/>
      <c r="N2439" s="152"/>
      <c r="O2439" s="152"/>
      <c r="P2439" s="210"/>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2"/>
      <c r="L2440" s="152"/>
      <c r="M2440" s="152"/>
      <c r="N2440" s="152"/>
      <c r="O2440" s="152"/>
      <c r="P2440" s="210"/>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2"/>
      <c r="L2441" s="152"/>
      <c r="M2441" s="152"/>
      <c r="N2441" s="152"/>
      <c r="O2441" s="152"/>
      <c r="P2441" s="210"/>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2"/>
      <c r="L2442" s="152"/>
      <c r="M2442" s="152"/>
      <c r="N2442" s="152"/>
      <c r="O2442" s="152"/>
      <c r="P2442" s="210"/>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2"/>
      <c r="L2443" s="152"/>
      <c r="M2443" s="152"/>
      <c r="N2443" s="152"/>
      <c r="O2443" s="152"/>
      <c r="P2443" s="210"/>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2"/>
      <c r="L2444" s="152"/>
      <c r="M2444" s="152"/>
      <c r="N2444" s="152"/>
      <c r="O2444" s="152"/>
      <c r="P2444" s="210"/>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2"/>
      <c r="L2445" s="152"/>
      <c r="M2445" s="152"/>
      <c r="N2445" s="152"/>
      <c r="O2445" s="152"/>
      <c r="P2445" s="210"/>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2"/>
      <c r="L2446" s="152"/>
      <c r="M2446" s="152"/>
      <c r="N2446" s="152"/>
      <c r="O2446" s="152"/>
      <c r="P2446" s="210"/>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2"/>
      <c r="L2447" s="152"/>
      <c r="M2447" s="152"/>
      <c r="N2447" s="152"/>
      <c r="O2447" s="152"/>
      <c r="P2447" s="210"/>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2"/>
      <c r="L2448" s="152"/>
      <c r="M2448" s="152"/>
      <c r="N2448" s="152"/>
      <c r="O2448" s="152"/>
      <c r="P2448" s="210"/>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2"/>
      <c r="L2449" s="152"/>
      <c r="M2449" s="152"/>
      <c r="N2449" s="152"/>
      <c r="O2449" s="152"/>
      <c r="P2449" s="210"/>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2"/>
      <c r="L2450" s="152"/>
      <c r="M2450" s="152"/>
      <c r="N2450" s="152"/>
      <c r="O2450" s="152"/>
      <c r="P2450" s="210"/>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2"/>
      <c r="L2451" s="152"/>
      <c r="M2451" s="152"/>
      <c r="N2451" s="152"/>
      <c r="O2451" s="152"/>
      <c r="P2451" s="210"/>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2"/>
      <c r="L2452" s="152"/>
      <c r="M2452" s="152"/>
      <c r="N2452" s="152"/>
      <c r="O2452" s="152"/>
      <c r="P2452" s="210"/>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2"/>
      <c r="L2453" s="152"/>
      <c r="M2453" s="152"/>
      <c r="N2453" s="152"/>
      <c r="O2453" s="152"/>
      <c r="P2453" s="210"/>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2"/>
      <c r="L2454" s="152"/>
      <c r="M2454" s="152"/>
      <c r="N2454" s="152"/>
      <c r="O2454" s="152"/>
      <c r="P2454" s="210"/>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2"/>
      <c r="L2455" s="152"/>
      <c r="M2455" s="152"/>
      <c r="N2455" s="152"/>
      <c r="O2455" s="152"/>
      <c r="P2455" s="210"/>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2"/>
      <c r="L2456" s="152"/>
      <c r="M2456" s="152"/>
      <c r="N2456" s="152"/>
      <c r="O2456" s="152"/>
      <c r="P2456" s="210"/>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2"/>
      <c r="L2457" s="152"/>
      <c r="M2457" s="152"/>
      <c r="N2457" s="152"/>
      <c r="O2457" s="152"/>
      <c r="P2457" s="210"/>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2"/>
      <c r="L2458" s="152"/>
      <c r="M2458" s="152"/>
      <c r="N2458" s="152"/>
      <c r="O2458" s="152"/>
      <c r="P2458" s="210"/>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2"/>
      <c r="L2459" s="152"/>
      <c r="M2459" s="152"/>
      <c r="N2459" s="152"/>
      <c r="O2459" s="152"/>
      <c r="P2459" s="210"/>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2"/>
      <c r="L2460" s="152"/>
      <c r="M2460" s="152"/>
      <c r="N2460" s="152"/>
      <c r="O2460" s="152"/>
      <c r="P2460" s="210"/>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2"/>
      <c r="L2461" s="152"/>
      <c r="M2461" s="152"/>
      <c r="N2461" s="152"/>
      <c r="O2461" s="152"/>
      <c r="P2461" s="210"/>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2"/>
      <c r="L2462" s="152"/>
      <c r="M2462" s="152"/>
      <c r="N2462" s="152"/>
      <c r="O2462" s="152"/>
      <c r="P2462" s="210"/>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2"/>
      <c r="L2463" s="152"/>
      <c r="M2463" s="152"/>
      <c r="N2463" s="152"/>
      <c r="O2463" s="152"/>
      <c r="P2463" s="210"/>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2"/>
      <c r="L2464" s="152"/>
      <c r="M2464" s="152"/>
      <c r="N2464" s="152"/>
      <c r="O2464" s="152"/>
      <c r="P2464" s="210"/>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2"/>
      <c r="L2465" s="152"/>
      <c r="M2465" s="152"/>
      <c r="N2465" s="152"/>
      <c r="O2465" s="152"/>
      <c r="P2465" s="210"/>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2"/>
      <c r="L2466" s="152"/>
      <c r="M2466" s="152"/>
      <c r="N2466" s="152"/>
      <c r="O2466" s="152"/>
      <c r="P2466" s="210"/>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2"/>
      <c r="L2467" s="152"/>
      <c r="M2467" s="152"/>
      <c r="N2467" s="152"/>
      <c r="O2467" s="152"/>
      <c r="P2467" s="210"/>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2"/>
      <c r="L2468" s="152"/>
      <c r="M2468" s="152"/>
      <c r="N2468" s="152"/>
      <c r="O2468" s="152"/>
      <c r="P2468" s="210"/>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2"/>
      <c r="L2469" s="152"/>
      <c r="M2469" s="152"/>
      <c r="N2469" s="152"/>
      <c r="O2469" s="152"/>
      <c r="P2469" s="210"/>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2"/>
      <c r="L2470" s="152"/>
      <c r="M2470" s="152"/>
      <c r="N2470" s="152"/>
      <c r="O2470" s="152"/>
      <c r="P2470" s="210"/>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2"/>
      <c r="L2471" s="152"/>
      <c r="M2471" s="152"/>
      <c r="N2471" s="152"/>
      <c r="O2471" s="152"/>
      <c r="P2471" s="210"/>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2"/>
      <c r="L2472" s="152"/>
      <c r="M2472" s="152"/>
      <c r="N2472" s="152"/>
      <c r="O2472" s="152"/>
      <c r="P2472" s="210"/>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2"/>
      <c r="L2473" s="152"/>
      <c r="M2473" s="152"/>
      <c r="N2473" s="152"/>
      <c r="O2473" s="152"/>
      <c r="P2473" s="210"/>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2"/>
      <c r="L2474" s="152"/>
      <c r="M2474" s="152"/>
      <c r="N2474" s="152"/>
      <c r="O2474" s="152"/>
      <c r="P2474" s="210"/>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2"/>
      <c r="L2475" s="152"/>
      <c r="M2475" s="152"/>
      <c r="N2475" s="152"/>
      <c r="O2475" s="152"/>
      <c r="P2475" s="210"/>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2"/>
      <c r="L2476" s="152"/>
      <c r="M2476" s="152"/>
      <c r="N2476" s="152"/>
      <c r="O2476" s="152"/>
      <c r="P2476" s="210"/>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2"/>
      <c r="L2477" s="152"/>
      <c r="M2477" s="152"/>
      <c r="N2477" s="152"/>
      <c r="O2477" s="152"/>
      <c r="P2477" s="210"/>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2"/>
      <c r="L2478" s="152"/>
      <c r="M2478" s="152"/>
      <c r="N2478" s="152"/>
      <c r="O2478" s="152"/>
      <c r="P2478" s="210"/>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2"/>
      <c r="L2479" s="152"/>
      <c r="M2479" s="152"/>
      <c r="N2479" s="152"/>
      <c r="O2479" s="152"/>
      <c r="P2479" s="210"/>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2"/>
      <c r="L2480" s="152"/>
      <c r="M2480" s="152"/>
      <c r="N2480" s="152"/>
      <c r="O2480" s="152"/>
      <c r="P2480" s="210"/>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2"/>
      <c r="L2481" s="152"/>
      <c r="M2481" s="152"/>
      <c r="N2481" s="152"/>
      <c r="O2481" s="152"/>
      <c r="P2481" s="210"/>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2"/>
      <c r="L2482" s="152"/>
      <c r="M2482" s="152"/>
      <c r="N2482" s="152"/>
      <c r="O2482" s="152"/>
      <c r="P2482" s="210"/>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2"/>
      <c r="L2483" s="152"/>
      <c r="M2483" s="152"/>
      <c r="N2483" s="152"/>
      <c r="O2483" s="152"/>
      <c r="P2483" s="210"/>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2"/>
      <c r="L2484" s="152"/>
      <c r="M2484" s="152"/>
      <c r="N2484" s="152"/>
      <c r="O2484" s="152"/>
      <c r="P2484" s="210"/>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2"/>
      <c r="L2485" s="152"/>
      <c r="M2485" s="152"/>
      <c r="N2485" s="152"/>
      <c r="O2485" s="152"/>
      <c r="P2485" s="210"/>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2"/>
      <c r="L2486" s="152"/>
      <c r="M2486" s="152"/>
      <c r="N2486" s="152"/>
      <c r="O2486" s="152"/>
      <c r="P2486" s="210"/>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2"/>
      <c r="L2487" s="152"/>
      <c r="M2487" s="152"/>
      <c r="N2487" s="152"/>
      <c r="O2487" s="152"/>
      <c r="P2487" s="210"/>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2"/>
      <c r="L2488" s="152"/>
      <c r="M2488" s="152"/>
      <c r="N2488" s="152"/>
      <c r="O2488" s="152"/>
      <c r="P2488" s="210"/>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2"/>
      <c r="L2489" s="152"/>
      <c r="M2489" s="152"/>
      <c r="N2489" s="152"/>
      <c r="O2489" s="152"/>
      <c r="P2489" s="210"/>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2"/>
      <c r="L2490" s="152"/>
      <c r="M2490" s="152"/>
      <c r="N2490" s="152"/>
      <c r="O2490" s="152"/>
      <c r="P2490" s="210"/>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152"/>
      <c r="L2491" s="152"/>
      <c r="M2491" s="152"/>
      <c r="N2491" s="152"/>
      <c r="O2491" s="152"/>
      <c r="P2491" s="210"/>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7" t="str">
        <f ca="1">IF(ISERROR($V2492),"",OFFSET('Smelter Look-up'!$G$4,$V2492-4,0))</f>
        <v/>
      </c>
      <c r="I2492" s="208" t="str">
        <f ca="1">IF(ISERROR($V2492),"",OFFSET('Smelter Look-up'!$H$4,$V2492-4,0))</f>
        <v/>
      </c>
      <c r="J2492" s="208" t="str">
        <f ca="1">IF(ISERROR($V2492),"",OFFSET('Smelter Look-up'!$I$4,$V2492-4,0))</f>
        <v/>
      </c>
      <c r="K2492" s="152"/>
      <c r="L2492" s="152"/>
      <c r="M2492" s="152"/>
      <c r="N2492" s="152"/>
      <c r="O2492" s="152"/>
      <c r="P2492" s="210"/>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7" t="str">
        <f ca="1">IF(ISERROR($V2493),"",OFFSET('Smelter Look-up'!$G$4,$V2493-4,0))</f>
        <v/>
      </c>
      <c r="I2493" s="208" t="str">
        <f ca="1">IF(ISERROR($V2493),"",OFFSET('Smelter Look-up'!$H$4,$V2493-4,0))</f>
        <v/>
      </c>
      <c r="J2493" s="208" t="str">
        <f ca="1">IF(ISERROR($V2493),"",OFFSET('Smelter Look-up'!$I$4,$V2493-4,0))</f>
        <v/>
      </c>
      <c r="K2493" s="152"/>
      <c r="L2493" s="152"/>
      <c r="M2493" s="152"/>
      <c r="N2493" s="152"/>
      <c r="O2493" s="152"/>
      <c r="P2493" s="210"/>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7" t="str">
        <f ca="1">IF(ISERROR($V2494),"",OFFSET('Smelter Look-up'!$G$4,$V2494-4,0))</f>
        <v/>
      </c>
      <c r="I2494" s="208" t="str">
        <f ca="1">IF(ISERROR($V2494),"",OFFSET('Smelter Look-up'!$H$4,$V2494-4,0))</f>
        <v/>
      </c>
      <c r="J2494" s="208" t="str">
        <f ca="1">IF(ISERROR($V2494),"",OFFSET('Smelter Look-up'!$I$4,$V2494-4,0))</f>
        <v/>
      </c>
      <c r="K2494" s="152"/>
      <c r="L2494" s="152"/>
      <c r="M2494" s="152"/>
      <c r="N2494" s="152"/>
      <c r="O2494" s="152"/>
      <c r="P2494" s="210"/>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7" t="str">
        <f ca="1">IF(ISERROR($V2495),"",OFFSET('Smelter Look-up'!$G$4,$V2495-4,0))</f>
        <v/>
      </c>
      <c r="I2495" s="208" t="str">
        <f ca="1">IF(ISERROR($V2495),"",OFFSET('Smelter Look-up'!$H$4,$V2495-4,0))</f>
        <v/>
      </c>
      <c r="J2495" s="208" t="str">
        <f ca="1">IF(ISERROR($V2495),"",OFFSET('Smelter Look-up'!$I$4,$V2495-4,0))</f>
        <v/>
      </c>
      <c r="K2495" s="152"/>
      <c r="L2495" s="152"/>
      <c r="M2495" s="152"/>
      <c r="N2495" s="152"/>
      <c r="O2495" s="152"/>
      <c r="P2495" s="210"/>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7" t="str">
        <f ca="1">IF(ISERROR($V2496),"",OFFSET('Smelter Look-up'!$G$4,$V2496-4,0))</f>
        <v/>
      </c>
      <c r="I2496" s="208" t="str">
        <f ca="1">IF(ISERROR($V2496),"",OFFSET('Smelter Look-up'!$H$4,$V2496-4,0))</f>
        <v/>
      </c>
      <c r="J2496" s="208" t="str">
        <f ca="1">IF(ISERROR($V2496),"",OFFSET('Smelter Look-up'!$I$4,$V2496-4,0))</f>
        <v/>
      </c>
      <c r="K2496" s="152"/>
      <c r="L2496" s="152"/>
      <c r="M2496" s="152"/>
      <c r="N2496" s="152"/>
      <c r="O2496" s="152"/>
      <c r="P2496" s="210"/>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7" t="str">
        <f ca="1">IF(ISERROR($V2497),"",OFFSET('Smelter Look-up'!$G$4,$V2497-4,0))</f>
        <v/>
      </c>
      <c r="I2497" s="208" t="str">
        <f ca="1">IF(ISERROR($V2497),"",OFFSET('Smelter Look-up'!$H$4,$V2497-4,0))</f>
        <v/>
      </c>
      <c r="J2497" s="208" t="str">
        <f ca="1">IF(ISERROR($V2497),"",OFFSET('Smelter Look-up'!$I$4,$V2497-4,0))</f>
        <v/>
      </c>
      <c r="K2497" s="152"/>
      <c r="L2497" s="152"/>
      <c r="M2497" s="152"/>
      <c r="N2497" s="152"/>
      <c r="O2497" s="152"/>
      <c r="P2497" s="210"/>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6"/>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7" t="str">
        <f ca="1">IF(ISERROR($V2498),"",OFFSET('Smelter Look-up'!$G$4,$V2498-4,0))</f>
        <v/>
      </c>
      <c r="I2498" s="208" t="str">
        <f ca="1">IF(ISERROR($V2498),"",OFFSET('Smelter Look-up'!$H$4,$V2498-4,0))</f>
        <v/>
      </c>
      <c r="J2498" s="208" t="str">
        <f ca="1">IF(ISERROR($V2498),"",OFFSET('Smelter Look-up'!$I$4,$V2498-4,0))</f>
        <v/>
      </c>
      <c r="K2498" s="209"/>
      <c r="L2498" s="209"/>
      <c r="M2498" s="209"/>
      <c r="N2498" s="209"/>
      <c r="O2498" s="209"/>
      <c r="P2498" s="210"/>
      <c r="Q2498" s="211"/>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38" t="str">
        <f>IF(LEN(A2499)=0,"",INDEX('Smelter Look-up'!$A:$A,MATCH($A2499,'Smelter Look-up'!$E:$E,0)))</f>
        <v/>
      </c>
      <c r="C2499" s="154" t="str">
        <f>IF(LEN(A2499)=0,"",INDEX('Smelter Look-up'!$C:$C,MATCH($A2499,'Smelter Look-up'!$E:$E,0)))</f>
        <v/>
      </c>
      <c r="D2499" s="238"/>
      <c r="E2499" s="238" t="str">
        <f ca="1">IF(ISERROR($V2499),"",OFFSET('Smelter Look-up'!$D$4,$V2499-4,0)&amp;"")</f>
        <v/>
      </c>
      <c r="F2499" s="238" t="str">
        <f ca="1">IF(ISERROR($V2499),"",OFFSET('Smelter Look-up'!$E$4,$V2499-4,0))</f>
        <v/>
      </c>
      <c r="G2499" s="238" t="str">
        <f ca="1">IF(C2499=$X$4,"Enter smelter details",IF(ISERROR($V2499),"",OFFSET('Smelter Look-up'!$F$4,$V2499-4,0)))</f>
        <v/>
      </c>
      <c r="H2499" s="239" t="str">
        <f ca="1">IF(ISERROR($V2499),"",OFFSET('Smelter Look-up'!$G$4,$V2499-4,0))</f>
        <v/>
      </c>
      <c r="I2499" s="240" t="str">
        <f ca="1">IF(ISERROR($V2499),"",OFFSET('Smelter Look-up'!$H$4,$V2499-4,0))</f>
        <v/>
      </c>
      <c r="J2499" s="240" t="str">
        <f ca="1">IF(ISERROR($V2499),"",OFFSET('Smelter Look-up'!$I$4,$V2499-4,0))</f>
        <v/>
      </c>
      <c r="K2499" s="152"/>
      <c r="L2499" s="152"/>
      <c r="M2499" s="152"/>
      <c r="N2499" s="152"/>
      <c r="O2499" s="152"/>
      <c r="P2499" s="241"/>
      <c r="Q2499" s="153"/>
      <c r="R2499" s="237"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2"/>
      <c r="B2500" s="213" t="str">
        <f>IF(LEN(A2500)=0,"",INDEX('Smelter Look-up'!$A:$A,MATCH($A2500,'Smelter Look-up'!$E:$E,0)))</f>
        <v/>
      </c>
      <c r="C2500" s="242" t="str">
        <f>IF(LEN(A2500)=0,"",INDEX('Smelter Look-up'!$C:$C,MATCH($A2500,'Smelter Look-up'!$E:$E,0)))</f>
        <v/>
      </c>
      <c r="D2500" s="213"/>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16"/>
      <c r="L2500" s="216"/>
      <c r="M2500" s="216"/>
      <c r="N2500" s="216"/>
      <c r="O2500" s="216"/>
      <c r="P2500" s="217"/>
      <c r="Q2500" s="243"/>
      <c r="R2500" s="218"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8" priority="30" stopIfTrue="1">
      <formula>IF(B5="",TRUE)</formula>
    </cfRule>
  </conditionalFormatting>
  <conditionalFormatting sqref="D5:D2499">
    <cfRule type="expression" dxfId="67" priority="24" stopIfTrue="1">
      <formula>IF(AND(LEN($C5) &gt;0, ($C5 &lt;&gt; "Smelter Not Listed")),1,0)</formula>
    </cfRule>
    <cfRule type="expression" dxfId="66" priority="49" stopIfTrue="1">
      <formula>IF(AND(D5="",$C5=$X$4),TRUE)</formula>
    </cfRule>
    <cfRule type="expression" dxfId="65" priority="50" stopIfTrue="1">
      <formula>IF(FIND("!",D5),TRUE)</formula>
    </cfRule>
  </conditionalFormatting>
  <conditionalFormatting sqref="G5:G2497">
    <cfRule type="expression" dxfId="64" priority="51" stopIfTrue="1">
      <formula>IF(FIND("Enter smelter details",G5),TRUE)</formula>
    </cfRule>
  </conditionalFormatting>
  <conditionalFormatting sqref="R5:R2499 E5:E2499">
    <cfRule type="expression" dxfId="63" priority="37" stopIfTrue="1">
      <formula>IF(AND(E5="",$C5=$X$4),TRUE)</formula>
    </cfRule>
    <cfRule type="expression" dxfId="62" priority="38" stopIfTrue="1">
      <formula>IF(FIND("!",E5),TRUE)</formula>
    </cfRule>
  </conditionalFormatting>
  <conditionalFormatting sqref="F5:F2497">
    <cfRule type="expression" dxfId="61" priority="28" stopIfTrue="1">
      <formula>IF(AND(LEN($A5)&gt;0,$A5&lt;&gt;$F5),TRUE,FALSE)</formula>
    </cfRule>
  </conditionalFormatting>
  <conditionalFormatting sqref="C5:C2499">
    <cfRule type="expression" dxfId="60" priority="27" stopIfTrue="1">
      <formula>IF(AND(#REF!&lt;&gt;"",C5=""),TRUE)</formula>
    </cfRule>
  </conditionalFormatting>
  <conditionalFormatting sqref="A52">
    <cfRule type="expression" priority="20">
      <formula>$A$5:$Q1995&lt;&gt;""</formula>
    </cfRule>
  </conditionalFormatting>
  <conditionalFormatting sqref="G2498:G2499">
    <cfRule type="expression" dxfId="59" priority="19" stopIfTrue="1">
      <formula>IF(FIND("Enter smelter details",G2498),TRUE)</formula>
    </cfRule>
  </conditionalFormatting>
  <conditionalFormatting sqref="F2498:F2499">
    <cfRule type="expression" dxfId="58" priority="13" stopIfTrue="1">
      <formula>IF(AND(LEN($A2498)&gt;0,$A2498&lt;&gt;$F2498),TRUE,FALSE)</formula>
    </cfRule>
  </conditionalFormatting>
  <conditionalFormatting sqref="B2500">
    <cfRule type="expression" dxfId="57" priority="6" stopIfTrue="1">
      <formula>IF(B2500="",TRUE)</formula>
    </cfRule>
  </conditionalFormatting>
  <conditionalFormatting sqref="D2500">
    <cfRule type="expression" dxfId="56" priority="4" stopIfTrue="1">
      <formula>IF(AND(LEN($C2500) &gt;0, ($C2500 &lt;&gt; "Smelter Not Listed")),1,0)</formula>
    </cfRule>
    <cfRule type="expression" dxfId="55" priority="9" stopIfTrue="1">
      <formula>IF(AND(D2500="",$C2500=$X$4),TRUE)</formula>
    </cfRule>
    <cfRule type="expression" dxfId="54" priority="10" stopIfTrue="1">
      <formula>IF(FIND("!",D2500),TRUE)</formula>
    </cfRule>
  </conditionalFormatting>
  <conditionalFormatting sqref="R2500 E2500">
    <cfRule type="expression" dxfId="53" priority="7" stopIfTrue="1">
      <formula>IF(AND(E2500="",$C2500=$X$4),TRUE)</formula>
    </cfRule>
    <cfRule type="expression" dxfId="52" priority="8" stopIfTrue="1">
      <formula>IF(FIND("!",E2500),TRUE)</formula>
    </cfRule>
  </conditionalFormatting>
  <conditionalFormatting sqref="C2500">
    <cfRule type="expression" dxfId="51" priority="5" stopIfTrue="1">
      <formula>IF(AND(#REF!&lt;&gt;"",C2500=""),TRUE)</formula>
    </cfRule>
  </conditionalFormatting>
  <conditionalFormatting sqref="G2500">
    <cfRule type="expression" dxfId="50" priority="3" stopIfTrue="1">
      <formula>IF(FIND("Enter smelter details",G2500),TRUE)</formula>
    </cfRule>
  </conditionalFormatting>
  <conditionalFormatting sqref="F2500">
    <cfRule type="expression" dxfId="49" priority="2" stopIfTrue="1">
      <formula>IF(AND(LEN($A2500)&gt;0,$A2500&lt;&gt;$F2500),TRUE,FALSE)</formula>
    </cfRule>
  </conditionalFormatting>
  <conditionalFormatting sqref="A5:A35">
    <cfRule type="expression" dxfId="0"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D2" sqref="D2"/>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Basler Electric</v>
      </c>
      <c r="C4" s="138" t="str">
        <f t="shared" ref="C4:C9" ca="1" si="0">IF(H4=1,J4,I4)</f>
        <v>Complete</v>
      </c>
      <c r="D4" s="205"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John Mollett</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johnmollett@basler.com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618-654-2341 x-412</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John Mollett</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johnmollett@basler.com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44957</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31" t="str">
        <f>IF(H21=1,"Click here to answer question 2 for Mica","")</f>
        <v/>
      </c>
      <c r="E21" s="17" t="s">
        <v>16</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31" t="str">
        <f>IF(H24=1,"Click here to answer question 3 for Mica","")</f>
        <v/>
      </c>
      <c r="E24" s="17" t="s">
        <v>16</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t="str">
        <f>Declaration!D50</f>
        <v>Greater than 90%</v>
      </c>
      <c r="C33" s="138" t="str">
        <f t="shared" ca="1" si="3"/>
        <v>Complete</v>
      </c>
      <c r="D33" s="231"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8" t="str">
        <f t="shared" ca="1" si="3"/>
        <v>Complete</v>
      </c>
      <c r="D34" s="86" t="str">
        <f>IF(H34=1,"Click here to answer question 5 for Mica","")</f>
        <v/>
      </c>
      <c r="E34" s="17" t="s">
        <v>20</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No</v>
      </c>
      <c r="C38" s="138" t="str">
        <f t="shared" ca="1" si="3"/>
        <v>Complete</v>
      </c>
      <c r="D38" s="231"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8" t="str">
        <f t="shared" ca="1" si="3"/>
        <v>Complete</v>
      </c>
      <c r="D39" s="88" t="str">
        <f>IF(H39=1,"Click here to answer question 6 for Mica","")</f>
        <v/>
      </c>
      <c r="E39" s="17" t="s">
        <v>14</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1"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16</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29"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https://www.basler.com/About-Us/Supplier-Information</v>
      </c>
      <c r="C51" s="80" t="str">
        <f ca="1">IF(H51=1,J51,I51)</f>
        <v>Complete</v>
      </c>
      <c r="D51" s="205"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63.75">
      <c r="A53" s="80" t="str">
        <f ca="1">Declaration!B74</f>
        <v>Cobalt(*)</v>
      </c>
      <c r="B53" s="80" t="str">
        <f>Declaration!D74</f>
        <v>No</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75">
      <c r="A54" s="80" t="str">
        <f ca="1">Declaration!B75</f>
        <v>Mica(*)</v>
      </c>
      <c r="B54" s="80" t="str">
        <f>Declaration!D75</f>
        <v>No</v>
      </c>
      <c r="C54" s="138" t="str">
        <f t="shared" ca="1" si="3"/>
        <v>Complete</v>
      </c>
      <c r="D54" s="196"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We request a CMRT but also use material declarations, supplier statements, and Form SD.</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1"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1" t="str">
        <f>IF(H62=0,"","Click here to provide smelter information")</f>
        <v/>
      </c>
      <c r="E62" s="17" t="s">
        <v>16</v>
      </c>
      <c r="F62" s="85">
        <f>F24</f>
        <v>1</v>
      </c>
      <c r="G62" s="63">
        <f>IF(AND(COUNTIF(SmelterIdetifiedForMetal,"Mica")&gt;0,COUNTIF('Smelter List'!AB$5:AB$2499,"Mica?*")&gt;0),0,1)</f>
        <v>0</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8" priority="410" stopIfTrue="1">
      <formula>IF(F61=0,TRUE)</formula>
    </cfRule>
  </conditionalFormatting>
  <conditionalFormatting sqref="A5:A13">
    <cfRule type="expression" dxfId="47" priority="118" stopIfTrue="1">
      <formula>$F5=0</formula>
    </cfRule>
    <cfRule type="expression" dxfId="46" priority="119" stopIfTrue="1">
      <formula>AND($F5=1,$G5=0)</formula>
    </cfRule>
    <cfRule type="expression" dxfId="45" priority="120" stopIfTrue="1">
      <formula>AND($F5&lt;&gt;0,$G5&lt;&gt;0)</formula>
    </cfRule>
  </conditionalFormatting>
  <conditionalFormatting sqref="B60">
    <cfRule type="expression" dxfId="44" priority="116" stopIfTrue="1">
      <formula>$F60=0</formula>
    </cfRule>
  </conditionalFormatting>
  <conditionalFormatting sqref="D49">
    <cfRule type="expression" dxfId="43" priority="427" stopIfTrue="1">
      <formula>$H$49=0</formula>
    </cfRule>
  </conditionalFormatting>
  <conditionalFormatting sqref="B62">
    <cfRule type="expression" dxfId="42" priority="108" stopIfTrue="1">
      <formula>IF(F62=0,TRUE)</formula>
    </cfRule>
  </conditionalFormatting>
  <conditionalFormatting sqref="B63">
    <cfRule type="expression" dxfId="41" priority="104" stopIfTrue="1">
      <formula>IF(F63=0,TRUE)</formula>
    </cfRule>
  </conditionalFormatting>
  <conditionalFormatting sqref="B64:B65">
    <cfRule type="expression" dxfId="40" priority="100" stopIfTrue="1">
      <formula>IF(F64=0,TRUE)</formula>
    </cfRule>
  </conditionalFormatting>
  <conditionalFormatting sqref="A61">
    <cfRule type="expression" dxfId="39" priority="2" stopIfTrue="1">
      <formula>OR(C61="Complete",C61="填写", C61="記入",C61="완료",C61="Complétez",C61="Concluído",C61="Vollständig",C61="Completare",C61="Doldurun")</formula>
    </cfRule>
  </conditionalFormatting>
  <conditionalFormatting sqref="C65 A65">
    <cfRule type="expression" dxfId="38" priority="80" stopIfTrue="1">
      <formula>IF(AND($F$65=1,$G$65=1),TRUE,FALSE)</formula>
    </cfRule>
  </conditionalFormatting>
  <conditionalFormatting sqref="C43">
    <cfRule type="expression" dxfId="37" priority="3" stopIfTrue="1">
      <formula>OR(C43="Complete",C43="填写", C43="記入済",C43="완료",C43="Complétez",C43="Concluído",C43="Vollständig",C43="Completare",C43="Doldurun")</formula>
    </cfRule>
  </conditionalFormatting>
  <conditionalFormatting sqref="C38">
    <cfRule type="expression" dxfId="36" priority="4" stopIfTrue="1">
      <formula>OR(C38="Complete",C38="填写", C38="記入済",C38="완료",C38="Complétez",C38="Concluído",C38="Vollständig",C38="Completare",C38="Doldurun")</formula>
    </cfRule>
  </conditionalFormatting>
  <conditionalFormatting sqref="C33">
    <cfRule type="expression" dxfId="35"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4" priority="1" stopIfTrue="1">
      <formula>OR($B$15="No",$B$15="Unknown",$B$15="Not applicable for this declaration",$B$20="No",$B$20="Unknown",$B$20="Not applicable for this declaration")</formula>
    </cfRule>
  </conditionalFormatting>
  <conditionalFormatting sqref="A62">
    <cfRule type="expression" dxfId="33" priority="91" stopIfTrue="1">
      <formula>OR(C62="Complete",C62="填写", C62="記入",C62="완료",C62="Complétez",C62="Concluído",C62="Vollständig",C62="Completare",C62="Doldurun")</formula>
    </cfRule>
  </conditionalFormatting>
  <conditionalFormatting sqref="C61">
    <cfRule type="expression" dxfId="32" priority="56" stopIfTrue="1">
      <formula>OR(C61="Complete",C61="填写", C61="記入済",C61="완료",C61="Complétez",C61="Concluído",C61="Vollständig",C61="Completare",C61="Doldurun")</formula>
    </cfRule>
  </conditionalFormatting>
  <conditionalFormatting sqref="C53:C54">
    <cfRule type="expression" dxfId="31" priority="46" stopIfTrue="1">
      <formula>OR(C53="Complete",C53="填写", C53="記入済",C53="완료",C53="Complétez",C53="Concluído",C53="Vollständig",C53="Completare",C53="Doldurun")</formula>
    </cfRule>
  </conditionalFormatting>
  <conditionalFormatting sqref="C56">
    <cfRule type="expression" dxfId="30" priority="44" stopIfTrue="1">
      <formula>OR(C56="Complete",C56="填写", C56="記入済",C56="완료",C56="Complétez",C56="Concluído",C56="Vollständig",C56="Completare",C56="Doldurun")</formula>
    </cfRule>
  </conditionalFormatting>
  <conditionalFormatting sqref="C58">
    <cfRule type="expression" dxfId="29" priority="41" stopIfTrue="1">
      <formula>OR(C58="Complete",C58="填写", C58="記入済",C58="완료",C58="Complétez",C58="Concluído",C58="Vollständig",C58="Completare",C58="Doldurun")</formula>
    </cfRule>
  </conditionalFormatting>
  <conditionalFormatting sqref="C48">
    <cfRule type="expression" dxfId="28" priority="39" stopIfTrue="1">
      <formula>OR(C48="Complete",C48="填写", C48="記入済",C48="완료",C48="Complétez",C48="Concluído",C48="Vollständig",C48="Completare",C48="Doldurun")</formula>
    </cfRule>
  </conditionalFormatting>
  <conditionalFormatting sqref="C50">
    <cfRule type="expression" dxfId="27" priority="90" stopIfTrue="1">
      <formula>OR(C50="Complete",C50="填写", C50="記入済",C50="완료",C50="Complétez",C50="Concluído",C50="Vollständig",C50="Completare",C50="Doldurun")</formula>
    </cfRule>
  </conditionalFormatting>
  <conditionalFormatting sqref="C55">
    <cfRule type="expression" dxfId="26" priority="35" stopIfTrue="1">
      <formula>OR(C55="Complete",C55="填写", C55="記入済",C55="완료",C55="Complétez",C55="Concluído",C55="Vollständig",C55="Completare",C55="Doldurun")</formula>
    </cfRule>
  </conditionalFormatting>
  <conditionalFormatting sqref="C59">
    <cfRule type="expression" dxfId="25" priority="32" stopIfTrue="1">
      <formula>OR(C59="Complete",C59="填写", C59="記入済",C59="완료",C59="Complétez",C59="Concluído",C59="Vollständig",C59="Completare",C59="Doldurun")</formula>
    </cfRule>
  </conditionalFormatting>
  <conditionalFormatting sqref="C62">
    <cfRule type="expression" dxfId="24" priority="18" stopIfTrue="1">
      <formula>OR(C62="Complete",C62="填写", C62="記入済",C62="완료",C62="Complétez",C62="Concluído",C62="Vollständig",C62="Completare",C62="Doldurun")</formula>
    </cfRule>
  </conditionalFormatting>
  <conditionalFormatting sqref="C51">
    <cfRule type="expression" dxfId="23" priority="14" stopIfTrue="1">
      <formula>$F51=0</formula>
    </cfRule>
    <cfRule type="expression" dxfId="22" priority="15" stopIfTrue="1">
      <formula>$H51=0</formula>
    </cfRule>
    <cfRule type="expression" dxfId="21" priority="16" stopIfTrue="1">
      <formula>$H51=1</formula>
    </cfRule>
  </conditionalFormatting>
  <conditionalFormatting sqref="C20">
    <cfRule type="expression" dxfId="20" priority="13" stopIfTrue="1">
      <formula>OR($B15="No",$B15="Unknown",B$15="Not applicable for this declaration")</formula>
    </cfRule>
    <cfRule type="expression" dxfId="19" priority="20" stopIfTrue="1">
      <formula>OR(C20="Complete",C20="填写", C20="記入済",C20="완료",C20="Complétez",C20="Concluído",C20="Vollständig",C20="Completare",C20="Doldurun")</formula>
    </cfRule>
  </conditionalFormatting>
  <conditionalFormatting sqref="C21">
    <cfRule type="expression" dxfId="18" priority="12" stopIfTrue="1">
      <formula>OR($B16="No",$B16="Unknown",B$16="Not applicable for this declaration")</formula>
    </cfRule>
    <cfRule type="expression" dxfId="17" priority="21" stopIfTrue="1">
      <formula>OR(C21="Complete",C21="填写", C21="記入済",C21="완료",C21="Complétez",C21="Concluído",C21="Vollständig",C21="Completare",C21="Doldurun")</formula>
    </cfRule>
  </conditionalFormatting>
  <conditionalFormatting sqref="A21">
    <cfRule type="expression" dxfId="16" priority="22" stopIfTrue="1">
      <formula>$F21=0</formula>
    </cfRule>
    <cfRule type="expression" dxfId="15" priority="23" stopIfTrue="1">
      <formula>$H21=0</formula>
    </cfRule>
    <cfRule type="expression" dxfId="14" priority="24" stopIfTrue="1">
      <formula>$H21=1</formula>
    </cfRule>
  </conditionalFormatting>
  <conditionalFormatting sqref="A20">
    <cfRule type="expression" dxfId="13" priority="9" stopIfTrue="1">
      <formula>$F20=0</formula>
    </cfRule>
    <cfRule type="expression" dxfId="12" priority="10" stopIfTrue="1">
      <formula>$H20=0</formula>
    </cfRule>
    <cfRule type="expression" dxfId="11" priority="11" stopIfTrue="1">
      <formula>$H20=1</formula>
    </cfRule>
  </conditionalFormatting>
  <conditionalFormatting sqref="C23">
    <cfRule type="expression" dxfId="10" priority="64" stopIfTrue="1">
      <formula>OR(C23="Complete",C23="填写", C23="記入済",C23="완료",C23="Complétez",C23="Concluído",C23="Vollständig",C23="Completare",C23="Doldurun")</formula>
    </cfRule>
  </conditionalFormatting>
  <conditionalFormatting sqref="C24">
    <cfRule type="expression" dxfId="9" priority="66" stopIfTrue="1">
      <formula>OR(C24="Complete",C24="填写", C24="記入済",C24="완료",C24="Complétez",C24="Concluído",C24="Vollständig",C24="Completare",C24="Doldurun")</formula>
    </cfRule>
  </conditionalFormatting>
  <conditionalFormatting sqref="C28">
    <cfRule type="expression" dxfId="8" priority="67" stopIfTrue="1">
      <formula>OR(C28="Complete",C28="填写", C28="記入済",C28="완료",C28="Complétez",C28="Concluído",C28="Vollständig",C28="Completare",C28="Doldurun")</formula>
    </cfRule>
  </conditionalFormatting>
  <conditionalFormatting sqref="C24 C34 C39 C44">
    <cfRule type="expression" dxfId="7" priority="8" stopIfTrue="1">
      <formula>OR($B$16="No",$B$16="Unknown",$B$16="Not applicable for reporting",$B$21="No",$B$21="Unknown",$B$21="Not applicable for reporting")</formula>
    </cfRule>
  </conditionalFormatting>
  <conditionalFormatting sqref="C34">
    <cfRule type="expression" dxfId="6" priority="69" stopIfTrue="1">
      <formula>OR(C34="Complete",C34="填写", C34="記入済",C34="완료",C34="Complétez",C34="Concluído",C34="Vollständig",C34="Completare",C34="Doldurun")</formula>
    </cfRule>
  </conditionalFormatting>
  <conditionalFormatting sqref="C39">
    <cfRule type="expression" dxfId="5" priority="71" stopIfTrue="1">
      <formula>OR(C39="Complete",C39="填写", C39="記入済",C39="완료",C39="Complétez",C39="Concluído",C39="Vollständig",C39="Completare",C39="Doldurun")</formula>
    </cfRule>
  </conditionalFormatting>
  <conditionalFormatting sqref="C44">
    <cfRule type="expression" dxfId="4"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3" priority="416" stopIfTrue="1">
      <formula>$F4=0</formula>
    </cfRule>
    <cfRule type="expression" dxfId="2" priority="417" stopIfTrue="1">
      <formula>$H4=0</formula>
    </cfRule>
    <cfRule type="expression" dxfId="1"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52</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row>
    <row r="7" spans="1:35" s="24" customFormat="1" ht="15.75">
      <c r="A7" s="120"/>
      <c r="B7" s="111"/>
      <c r="C7" s="90"/>
      <c r="D7" s="90"/>
      <c r="E7" s="23"/>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row>
    <row r="8" spans="1:35" s="24" customFormat="1" ht="15.75">
      <c r="A8" s="120"/>
      <c r="B8" s="111"/>
      <c r="C8" s="90"/>
      <c r="D8" s="90"/>
      <c r="E8" s="23"/>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row>
    <row r="9" spans="1:35" s="24" customFormat="1" ht="15.75">
      <c r="A9" s="120"/>
      <c r="B9" s="111"/>
      <c r="C9" s="90"/>
      <c r="D9" s="90"/>
      <c r="E9" s="23"/>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35" s="24" customFormat="1" ht="15.75">
      <c r="A10" s="120"/>
      <c r="B10" s="111"/>
      <c r="C10" s="90"/>
      <c r="D10" s="90"/>
      <c r="E10" s="23"/>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row>
    <row r="11" spans="1:35" s="24" customFormat="1" ht="15.75">
      <c r="A11" s="120"/>
      <c r="B11" s="111"/>
      <c r="C11" s="90"/>
      <c r="D11" s="90"/>
      <c r="E11" s="23"/>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row>
    <row r="12" spans="1:35" s="24" customFormat="1" ht="15.75">
      <c r="A12" s="120"/>
      <c r="B12" s="111"/>
      <c r="C12" s="90"/>
      <c r="D12" s="90"/>
      <c r="E12" s="23"/>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row>
    <row r="13" spans="1:35" s="24" customFormat="1" ht="15.75">
      <c r="A13" s="120"/>
      <c r="B13" s="111"/>
      <c r="C13" s="90"/>
      <c r="D13" s="90"/>
      <c r="E13" s="23"/>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row>
    <row r="14" spans="1:35" s="24" customFormat="1" ht="15.75">
      <c r="A14" s="120"/>
      <c r="B14" s="111"/>
      <c r="C14" s="90"/>
      <c r="D14" s="90"/>
      <c r="E14" s="23"/>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row>
    <row r="15" spans="1:35" s="24" customFormat="1" ht="15.75">
      <c r="A15" s="120"/>
      <c r="B15" s="111"/>
      <c r="C15" s="90"/>
      <c r="D15" s="90"/>
      <c r="E15" s="23"/>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row>
    <row r="16" spans="1:35" s="24" customFormat="1" ht="15.75">
      <c r="A16" s="120"/>
      <c r="B16" s="111"/>
      <c r="C16" s="90"/>
      <c r="D16" s="90"/>
      <c r="E16" s="23"/>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row>
    <row r="17" spans="1:35" s="24" customFormat="1" ht="15.75">
      <c r="A17" s="120"/>
      <c r="B17" s="111"/>
      <c r="C17" s="90"/>
      <c r="D17" s="90"/>
      <c r="E17" s="23"/>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row>
    <row r="18" spans="1:35" s="24" customFormat="1" ht="15.75">
      <c r="A18" s="120"/>
      <c r="B18" s="111"/>
      <c r="C18" s="90"/>
      <c r="D18" s="90"/>
      <c r="E18" s="23"/>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row>
    <row r="19" spans="1:35" s="24" customFormat="1" ht="15.75">
      <c r="A19" s="120"/>
      <c r="B19" s="111"/>
      <c r="C19" s="90"/>
      <c r="D19" s="90"/>
      <c r="E19" s="23"/>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row>
    <row r="20" spans="1:35" s="24" customFormat="1" ht="15.75">
      <c r="A20" s="120"/>
      <c r="B20" s="111"/>
      <c r="C20" s="90"/>
      <c r="D20" s="90"/>
      <c r="E20" s="23"/>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row>
    <row r="21" spans="1:35" s="24" customFormat="1" ht="15.75">
      <c r="A21" s="120"/>
      <c r="B21" s="111"/>
      <c r="C21" s="90"/>
      <c r="D21" s="90"/>
      <c r="E21" s="23"/>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row>
    <row r="22" spans="1:35" s="24" customFormat="1" ht="15.75">
      <c r="A22" s="120"/>
      <c r="B22" s="111"/>
      <c r="C22" s="90"/>
      <c r="D22" s="90"/>
      <c r="E22" s="23"/>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row>
    <row r="23" spans="1:35" s="24" customFormat="1" ht="15.75">
      <c r="A23" s="120"/>
      <c r="B23" s="111"/>
      <c r="C23" s="90"/>
      <c r="D23" s="90"/>
      <c r="E23" s="23"/>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row>
    <row r="24" spans="1:35" s="24" customFormat="1" ht="15.75">
      <c r="A24" s="120"/>
      <c r="B24" s="111"/>
      <c r="C24" s="90"/>
      <c r="D24" s="90"/>
      <c r="E24" s="23"/>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row>
    <row r="25" spans="1:35" s="24" customFormat="1" ht="15.75">
      <c r="A25" s="120"/>
      <c r="B25" s="111"/>
      <c r="C25" s="90"/>
      <c r="D25" s="90"/>
      <c r="E25" s="23"/>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row>
    <row r="26" spans="1:35" s="24" customFormat="1" ht="15.75">
      <c r="A26" s="120"/>
      <c r="B26" s="111"/>
      <c r="C26" s="90"/>
      <c r="D26" s="90"/>
      <c r="E26" s="23"/>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row>
    <row r="27" spans="1:35" s="24" customFormat="1" ht="15.75">
      <c r="A27" s="120"/>
      <c r="B27" s="111"/>
      <c r="C27" s="90"/>
      <c r="D27" s="90"/>
      <c r="E27" s="23"/>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row>
    <row r="28" spans="1:35" s="24" customFormat="1" ht="15.75">
      <c r="A28" s="120"/>
      <c r="B28" s="111"/>
      <c r="C28" s="90"/>
      <c r="D28" s="90"/>
      <c r="E28" s="23"/>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row>
    <row r="29" spans="1:35" s="24" customFormat="1" ht="15.75">
      <c r="A29" s="120"/>
      <c r="B29" s="111"/>
      <c r="C29" s="90"/>
      <c r="D29" s="90"/>
      <c r="E29" s="23"/>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row>
    <row r="30" spans="1:35" s="24" customFormat="1" ht="15.75">
      <c r="A30" s="120"/>
      <c r="B30" s="111"/>
      <c r="C30" s="90"/>
      <c r="D30" s="90"/>
      <c r="E30" s="23"/>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row>
    <row r="31" spans="1:35" s="24" customFormat="1" ht="15.75">
      <c r="A31" s="120"/>
      <c r="B31" s="111"/>
      <c r="C31" s="90"/>
      <c r="D31" s="90"/>
      <c r="E31" s="23"/>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row>
    <row r="32" spans="1:35" s="24" customFormat="1" ht="15.75">
      <c r="A32" s="120"/>
      <c r="B32" s="111"/>
      <c r="C32" s="90"/>
      <c r="D32" s="90"/>
      <c r="E32" s="23"/>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row>
    <row r="33" spans="1:35" s="24" customFormat="1" ht="15.75">
      <c r="A33" s="120"/>
      <c r="B33" s="111"/>
      <c r="C33" s="90"/>
      <c r="D33" s="90"/>
      <c r="E33" s="23"/>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row>
    <row r="34" spans="1:35" s="24" customFormat="1" ht="15.75">
      <c r="A34" s="120"/>
      <c r="B34" s="111"/>
      <c r="C34" s="90"/>
      <c r="D34" s="90"/>
      <c r="E34" s="23"/>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s="24" customFormat="1" ht="15.75">
      <c r="A35" s="120"/>
      <c r="B35" s="111"/>
      <c r="C35" s="90"/>
      <c r="D35" s="90"/>
      <c r="E35" s="23"/>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row>
    <row r="36" spans="1:35" s="24" customFormat="1" ht="15.75">
      <c r="A36" s="120"/>
      <c r="B36" s="111"/>
      <c r="C36" s="90"/>
      <c r="D36" s="90"/>
      <c r="E36" s="23"/>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row>
    <row r="37" spans="1:35" s="24" customFormat="1" ht="15.75">
      <c r="A37" s="120"/>
      <c r="B37" s="111"/>
      <c r="C37" s="90"/>
      <c r="D37" s="90"/>
      <c r="E37" s="23"/>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row>
    <row r="38" spans="1:35" s="24" customFormat="1" ht="15.75">
      <c r="A38" s="120"/>
      <c r="B38" s="111"/>
      <c r="C38" s="90"/>
      <c r="D38" s="90"/>
      <c r="E38" s="23"/>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row>
    <row r="39" spans="1:35" s="24" customFormat="1" ht="15.75">
      <c r="A39" s="120"/>
      <c r="B39" s="111"/>
      <c r="C39" s="90"/>
      <c r="D39" s="90"/>
      <c r="E39" s="23"/>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row>
    <row r="40" spans="1:35" s="24" customFormat="1" ht="15.75">
      <c r="A40" s="120"/>
      <c r="B40" s="111"/>
      <c r="C40" s="90"/>
      <c r="D40" s="90"/>
      <c r="E40" s="23"/>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row>
    <row r="41" spans="1:35" s="24" customFormat="1" ht="15.75">
      <c r="A41" s="120"/>
      <c r="B41" s="111"/>
      <c r="C41" s="90"/>
      <c r="D41" s="90"/>
      <c r="E41" s="23"/>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row>
    <row r="42" spans="1:35" s="24" customFormat="1" ht="15.75">
      <c r="A42" s="120"/>
      <c r="B42" s="111"/>
      <c r="C42" s="90"/>
      <c r="D42" s="90"/>
      <c r="E42" s="23"/>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row>
    <row r="43" spans="1:35" s="24" customFormat="1" ht="15.75">
      <c r="A43" s="120"/>
      <c r="B43" s="111"/>
      <c r="C43" s="90"/>
      <c r="D43" s="90"/>
      <c r="E43" s="23"/>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row>
    <row r="44" spans="1:35" s="24" customFormat="1" ht="15.75">
      <c r="A44" s="120"/>
      <c r="B44" s="111"/>
      <c r="C44" s="90"/>
      <c r="D44" s="90"/>
      <c r="E44" s="23"/>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row>
    <row r="45" spans="1:35" s="24" customFormat="1" ht="15.75">
      <c r="A45" s="120"/>
      <c r="B45" s="111"/>
      <c r="C45" s="90"/>
      <c r="D45" s="90"/>
      <c r="E45" s="23"/>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row>
    <row r="46" spans="1:35" s="24" customFormat="1" ht="15.75">
      <c r="A46" s="120"/>
      <c r="B46" s="111"/>
      <c r="C46" s="90"/>
      <c r="D46" s="90"/>
      <c r="E46" s="23"/>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row>
    <row r="47" spans="1:35" s="24" customFormat="1" ht="15.75">
      <c r="A47" s="120"/>
      <c r="B47" s="111"/>
      <c r="C47" s="90"/>
      <c r="D47" s="90"/>
      <c r="E47" s="23"/>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row>
    <row r="48" spans="1:35" s="24" customFormat="1" ht="15.75">
      <c r="A48" s="120"/>
      <c r="B48" s="111"/>
      <c r="C48" s="90"/>
      <c r="D48" s="90"/>
      <c r="E48" s="23"/>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row>
    <row r="49" spans="1:35" s="24" customFormat="1" ht="15.75">
      <c r="A49" s="120"/>
      <c r="B49" s="111"/>
      <c r="C49" s="90"/>
      <c r="D49" s="90"/>
      <c r="E49" s="23"/>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row>
    <row r="50" spans="1:35" s="24" customFormat="1" ht="15.75">
      <c r="A50" s="120"/>
      <c r="B50" s="111"/>
      <c r="C50" s="90"/>
      <c r="D50" s="90"/>
      <c r="E50" s="23"/>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row>
    <row r="51" spans="1:35" s="24" customFormat="1" ht="15.75">
      <c r="A51" s="120"/>
      <c r="B51" s="111"/>
      <c r="C51" s="90"/>
      <c r="D51" s="90"/>
      <c r="E51" s="23"/>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row>
    <row r="52" spans="1:35" s="24" customFormat="1" ht="15.75">
      <c r="A52" s="120"/>
      <c r="B52" s="111"/>
      <c r="C52" s="90"/>
      <c r="D52" s="90"/>
      <c r="E52" s="23"/>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row>
    <row r="53" spans="1:35" s="24" customFormat="1" ht="15.75">
      <c r="A53" s="120"/>
      <c r="B53" s="111"/>
      <c r="C53" s="90"/>
      <c r="D53" s="90"/>
      <c r="E53" s="23"/>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row>
    <row r="54" spans="1:35" s="24" customFormat="1" ht="15.75">
      <c r="A54" s="120"/>
      <c r="B54" s="111"/>
      <c r="C54" s="90"/>
      <c r="D54" s="90"/>
      <c r="E54" s="23"/>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row>
    <row r="55" spans="1:35" s="24" customFormat="1" ht="15.75">
      <c r="A55" s="120"/>
      <c r="B55" s="111"/>
      <c r="C55" s="90"/>
      <c r="D55" s="90"/>
      <c r="E55" s="23"/>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row>
    <row r="56" spans="1:35" s="24" customFormat="1" ht="15.75">
      <c r="A56" s="120"/>
      <c r="B56" s="111"/>
      <c r="C56" s="90"/>
      <c r="D56" s="90"/>
      <c r="E56" s="23"/>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row>
    <row r="57" spans="1:35" s="24" customFormat="1" ht="15.75">
      <c r="A57" s="120"/>
      <c r="B57" s="111"/>
      <c r="C57" s="90"/>
      <c r="D57" s="90"/>
      <c r="E57" s="23"/>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row>
    <row r="58" spans="1:35" s="24" customFormat="1" ht="15.75">
      <c r="A58" s="120"/>
      <c r="B58" s="111"/>
      <c r="C58" s="90"/>
      <c r="D58" s="90"/>
      <c r="E58" s="23"/>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row>
    <row r="59" spans="1:35" s="24" customFormat="1" ht="15.75">
      <c r="A59" s="120"/>
      <c r="B59" s="111"/>
      <c r="C59" s="90"/>
      <c r="D59" s="90"/>
      <c r="E59" s="23"/>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row>
    <row r="60" spans="1:35" s="24" customFormat="1" ht="15.75">
      <c r="A60" s="120"/>
      <c r="B60" s="111"/>
      <c r="C60" s="90"/>
      <c r="D60" s="90"/>
      <c r="E60" s="23"/>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row>
    <row r="61" spans="1:35" s="24" customFormat="1" ht="15.75">
      <c r="A61" s="120"/>
      <c r="B61" s="111"/>
      <c r="C61" s="90"/>
      <c r="D61" s="90"/>
      <c r="E61" s="23"/>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1:35" s="24" customFormat="1" ht="15.75">
      <c r="A62" s="120"/>
      <c r="B62" s="111"/>
      <c r="C62" s="90"/>
      <c r="D62" s="90"/>
      <c r="E62" s="23"/>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row>
    <row r="63" spans="1:35" s="24" customFormat="1" ht="15.75">
      <c r="A63" s="120"/>
      <c r="B63" s="111"/>
      <c r="C63" s="90"/>
      <c r="D63" s="90"/>
      <c r="E63" s="23"/>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row>
    <row r="64" spans="1:35" s="24" customFormat="1" ht="15.75">
      <c r="A64" s="120"/>
      <c r="B64" s="111"/>
      <c r="C64" s="90"/>
      <c r="D64" s="90"/>
      <c r="E64" s="23"/>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row>
    <row r="65" spans="1:35" s="24" customFormat="1" ht="15.75">
      <c r="A65" s="120"/>
      <c r="B65" s="111"/>
      <c r="C65" s="90"/>
      <c r="D65" s="90"/>
      <c r="E65" s="23"/>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row>
    <row r="66" spans="1:35" s="24" customFormat="1" ht="15.75">
      <c r="A66" s="120"/>
      <c r="B66" s="111"/>
      <c r="C66" s="90"/>
      <c r="D66" s="90"/>
      <c r="E66" s="23"/>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row>
    <row r="67" spans="1:35" s="24" customFormat="1" ht="15.75">
      <c r="A67" s="120"/>
      <c r="B67" s="111"/>
      <c r="C67" s="90"/>
      <c r="D67" s="90"/>
      <c r="E67" s="23"/>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1:35" s="24" customFormat="1" ht="15.75">
      <c r="A68" s="120"/>
      <c r="B68" s="111"/>
      <c r="C68" s="90"/>
      <c r="D68" s="90"/>
      <c r="E68" s="23"/>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row>
    <row r="69" spans="1:35" s="24" customFormat="1" ht="15.75">
      <c r="A69" s="120"/>
      <c r="B69" s="111"/>
      <c r="C69" s="90"/>
      <c r="D69" s="90"/>
      <c r="E69" s="23"/>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row>
    <row r="70" spans="1:35" s="24" customFormat="1" ht="15.75">
      <c r="A70" s="120"/>
      <c r="B70" s="111"/>
      <c r="C70" s="90"/>
      <c r="D70" s="90"/>
      <c r="E70" s="23"/>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row>
    <row r="71" spans="1:35" s="24" customFormat="1" ht="15.75">
      <c r="A71" s="120"/>
      <c r="B71" s="111"/>
      <c r="C71" s="90"/>
      <c r="D71" s="90"/>
      <c r="E71" s="23"/>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row>
    <row r="72" spans="1:35" s="24" customFormat="1" ht="15.75">
      <c r="A72" s="120"/>
      <c r="B72" s="111"/>
      <c r="C72" s="90"/>
      <c r="D72" s="90"/>
      <c r="E72" s="23"/>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row>
    <row r="73" spans="1:35" s="24" customFormat="1" ht="15.75">
      <c r="A73" s="120"/>
      <c r="B73" s="111"/>
      <c r="C73" s="90"/>
      <c r="D73" s="90"/>
      <c r="E73" s="23"/>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row>
    <row r="74" spans="1:35" s="24" customFormat="1" ht="15.75">
      <c r="A74" s="120"/>
      <c r="B74" s="111"/>
      <c r="C74" s="90"/>
      <c r="D74" s="90"/>
      <c r="E74" s="23"/>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row>
    <row r="75" spans="1:35" s="24" customFormat="1" ht="15.75">
      <c r="A75" s="120"/>
      <c r="B75" s="111"/>
      <c r="C75" s="90"/>
      <c r="D75" s="90"/>
      <c r="E75" s="23"/>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row>
    <row r="76" spans="1:35" s="24" customFormat="1" ht="15.75">
      <c r="A76" s="120"/>
      <c r="B76" s="111"/>
      <c r="C76" s="90"/>
      <c r="D76" s="90"/>
      <c r="E76" s="23"/>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row>
    <row r="77" spans="1:35" s="24" customFormat="1" ht="15.75">
      <c r="A77" s="120"/>
      <c r="B77" s="111"/>
      <c r="C77" s="90"/>
      <c r="D77" s="90"/>
      <c r="E77" s="23"/>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row>
    <row r="78" spans="1:35" s="24" customFormat="1" ht="15.75">
      <c r="A78" s="120"/>
      <c r="B78" s="111"/>
      <c r="C78" s="90"/>
      <c r="D78" s="90"/>
      <c r="E78" s="23"/>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row>
    <row r="79" spans="1:35" s="24" customFormat="1" ht="15.75">
      <c r="A79" s="120"/>
      <c r="B79" s="111"/>
      <c r="C79" s="90"/>
      <c r="D79" s="90"/>
      <c r="E79" s="23"/>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row>
    <row r="80" spans="1:35" s="24" customFormat="1" ht="15.75">
      <c r="A80" s="120"/>
      <c r="B80" s="111"/>
      <c r="C80" s="90"/>
      <c r="D80" s="90"/>
      <c r="E80" s="23"/>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row>
    <row r="81" spans="1:35" s="24" customFormat="1" ht="15.75">
      <c r="A81" s="120"/>
      <c r="B81" s="111"/>
      <c r="C81" s="90"/>
      <c r="D81" s="90"/>
      <c r="E81" s="23"/>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row>
    <row r="82" spans="1:35" s="24" customFormat="1" ht="15.75">
      <c r="A82" s="120"/>
      <c r="B82" s="111"/>
      <c r="C82" s="90"/>
      <c r="D82" s="90"/>
      <c r="E82" s="23"/>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row>
    <row r="83" spans="1:35" s="24" customFormat="1" ht="15.75">
      <c r="A83" s="120"/>
      <c r="B83" s="111"/>
      <c r="C83" s="90"/>
      <c r="D83" s="90"/>
      <c r="E83" s="23"/>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row>
    <row r="84" spans="1:35" s="24" customFormat="1" ht="15.75">
      <c r="A84" s="120"/>
      <c r="B84" s="111"/>
      <c r="C84" s="90"/>
      <c r="D84" s="90"/>
      <c r="E84" s="23"/>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row>
    <row r="85" spans="1:35" s="24" customFormat="1" ht="15.75">
      <c r="A85" s="120"/>
      <c r="B85" s="111"/>
      <c r="C85" s="90"/>
      <c r="D85" s="90"/>
      <c r="E85" s="23"/>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row>
    <row r="86" spans="1:35" s="24" customFormat="1" ht="15.75">
      <c r="A86" s="120"/>
      <c r="B86" s="111"/>
      <c r="C86" s="90"/>
      <c r="D86" s="90"/>
      <c r="E86" s="23"/>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row>
    <row r="87" spans="1:35" s="24" customFormat="1" ht="15.75">
      <c r="A87" s="120"/>
      <c r="B87" s="111"/>
      <c r="C87" s="90"/>
      <c r="D87" s="90"/>
      <c r="E87" s="23"/>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row>
    <row r="88" spans="1:35" s="24" customFormat="1" ht="15.75">
      <c r="A88" s="120"/>
      <c r="B88" s="111"/>
      <c r="C88" s="90"/>
      <c r="D88" s="90"/>
      <c r="E88" s="23"/>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row>
    <row r="89" spans="1:35" s="24" customFormat="1" ht="15.75">
      <c r="A89" s="120"/>
      <c r="B89" s="111"/>
      <c r="C89" s="90"/>
      <c r="D89" s="90"/>
      <c r="E89" s="23"/>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row>
    <row r="90" spans="1:35" s="24" customFormat="1" ht="15.75">
      <c r="A90" s="120"/>
      <c r="B90" s="111"/>
      <c r="C90" s="90"/>
      <c r="D90" s="90"/>
      <c r="E90" s="23"/>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row>
    <row r="91" spans="1:35" s="24" customFormat="1" ht="15.75">
      <c r="A91" s="120"/>
      <c r="B91" s="111"/>
      <c r="C91" s="90"/>
      <c r="D91" s="90"/>
      <c r="E91" s="23"/>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row>
    <row r="92" spans="1:35" s="24" customFormat="1" ht="15.75">
      <c r="A92" s="120"/>
      <c r="B92" s="111"/>
      <c r="C92" s="90"/>
      <c r="D92" s="90"/>
      <c r="E92" s="23"/>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row>
    <row r="93" spans="1:35" s="24" customFormat="1" ht="15.75">
      <c r="A93" s="120"/>
      <c r="B93" s="111"/>
      <c r="C93" s="90"/>
      <c r="D93" s="90"/>
      <c r="E93" s="23"/>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row>
    <row r="94" spans="1:35" s="24" customFormat="1" ht="15.75">
      <c r="A94" s="120"/>
      <c r="B94" s="111"/>
      <c r="C94" s="90"/>
      <c r="D94" s="90"/>
      <c r="E94" s="23"/>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row>
    <row r="95" spans="1:35" s="24" customFormat="1" ht="15.75">
      <c r="A95" s="120"/>
      <c r="B95" s="111"/>
      <c r="C95" s="90"/>
      <c r="D95" s="90"/>
      <c r="E95" s="23"/>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row>
    <row r="96" spans="1:35" s="24" customFormat="1" ht="15.75">
      <c r="A96" s="120"/>
      <c r="B96" s="111"/>
      <c r="C96" s="90"/>
      <c r="D96" s="90"/>
      <c r="E96" s="23"/>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row>
    <row r="97" spans="1:35" s="24" customFormat="1" ht="15.75">
      <c r="A97" s="120"/>
      <c r="B97" s="111"/>
      <c r="C97" s="90"/>
      <c r="D97" s="90"/>
      <c r="E97" s="23"/>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row>
    <row r="98" spans="1:35" s="24" customFormat="1" ht="15.75">
      <c r="A98" s="120"/>
      <c r="B98" s="111"/>
      <c r="C98" s="90"/>
      <c r="D98" s="90"/>
      <c r="E98" s="23"/>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row>
    <row r="99" spans="1:35" s="24" customFormat="1" ht="15.75">
      <c r="A99" s="120"/>
      <c r="B99" s="111"/>
      <c r="C99" s="90"/>
      <c r="D99" s="90"/>
      <c r="E99" s="23"/>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row>
    <row r="100" spans="1:35" s="24" customFormat="1" ht="15.75">
      <c r="A100" s="120"/>
      <c r="B100" s="111"/>
      <c r="C100" s="90"/>
      <c r="D100" s="90"/>
      <c r="E100" s="23"/>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row>
    <row r="101" spans="1:35" s="24" customFormat="1" ht="15.75">
      <c r="A101" s="120"/>
      <c r="B101" s="111"/>
      <c r="C101" s="90"/>
      <c r="D101" s="90"/>
      <c r="E101" s="23"/>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row>
    <row r="102" spans="1:35" s="24" customFormat="1" ht="15.75">
      <c r="A102" s="120"/>
      <c r="B102" s="111"/>
      <c r="C102" s="90"/>
      <c r="D102" s="90"/>
      <c r="E102" s="23"/>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row>
    <row r="103" spans="1:35" s="24" customFormat="1" ht="15.75">
      <c r="A103" s="120"/>
      <c r="B103" s="111"/>
      <c r="C103" s="90"/>
      <c r="D103" s="90"/>
      <c r="E103" s="23"/>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row>
    <row r="104" spans="1:35" s="24" customFormat="1" ht="15.75">
      <c r="A104" s="120"/>
      <c r="B104" s="111"/>
      <c r="C104" s="90"/>
      <c r="D104" s="90"/>
      <c r="E104" s="23"/>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row>
    <row r="105" spans="1:35" s="24" customFormat="1" ht="15.75">
      <c r="A105" s="120"/>
      <c r="B105" s="111"/>
      <c r="C105" s="90"/>
      <c r="D105" s="90"/>
      <c r="E105" s="23"/>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row>
    <row r="106" spans="1:35" s="24" customFormat="1" ht="15.75">
      <c r="A106" s="120"/>
      <c r="B106" s="111"/>
      <c r="C106" s="90"/>
      <c r="D106" s="90"/>
      <c r="E106" s="23"/>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row>
    <row r="107" spans="1:35" s="24" customFormat="1" ht="15.75">
      <c r="A107" s="120"/>
      <c r="B107" s="111"/>
      <c r="C107" s="90"/>
      <c r="D107" s="90"/>
      <c r="E107" s="23"/>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row>
    <row r="108" spans="1:35" s="24" customFormat="1" ht="15.75">
      <c r="A108" s="120"/>
      <c r="B108" s="111"/>
      <c r="C108" s="90"/>
      <c r="D108" s="90"/>
      <c r="E108" s="23"/>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row>
    <row r="109" spans="1:35" s="24" customFormat="1" ht="15.75">
      <c r="A109" s="120"/>
      <c r="B109" s="111"/>
      <c r="C109" s="90"/>
      <c r="D109" s="90"/>
      <c r="E109" s="23"/>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row>
    <row r="110" spans="1:35" s="24" customFormat="1" ht="15.75">
      <c r="A110" s="120"/>
      <c r="B110" s="111"/>
      <c r="C110" s="90"/>
      <c r="D110" s="90"/>
      <c r="E110" s="23"/>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row>
    <row r="111" spans="1:35" s="24" customFormat="1" ht="15.75">
      <c r="A111" s="120"/>
      <c r="B111" s="111"/>
      <c r="C111" s="90"/>
      <c r="D111" s="90"/>
      <c r="E111" s="23"/>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row>
    <row r="112" spans="1:35" s="24" customFormat="1" ht="15.75">
      <c r="A112" s="120"/>
      <c r="B112" s="111"/>
      <c r="C112" s="90"/>
      <c r="D112" s="90"/>
      <c r="E112" s="23"/>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row>
    <row r="113" spans="1:35" s="24" customFormat="1" ht="15.75">
      <c r="A113" s="120"/>
      <c r="B113" s="111"/>
      <c r="C113" s="90"/>
      <c r="D113" s="90"/>
      <c r="E113" s="23"/>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row>
    <row r="114" spans="1:35" s="24" customFormat="1" ht="15.75">
      <c r="A114" s="120"/>
      <c r="B114" s="111"/>
      <c r="C114" s="90"/>
      <c r="D114" s="90"/>
      <c r="E114" s="23"/>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row>
    <row r="115" spans="1:35" s="24" customFormat="1" ht="15.75">
      <c r="A115" s="120"/>
      <c r="B115" s="111"/>
      <c r="C115" s="90"/>
      <c r="D115" s="90"/>
      <c r="E115" s="23"/>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row>
    <row r="116" spans="1:35" s="24" customFormat="1" ht="15.75">
      <c r="A116" s="120"/>
      <c r="B116" s="111"/>
      <c r="C116" s="90"/>
      <c r="D116" s="90"/>
      <c r="E116" s="23"/>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row>
    <row r="117" spans="1:35" s="24" customFormat="1" ht="15.75">
      <c r="A117" s="120"/>
      <c r="B117" s="111"/>
      <c r="C117" s="90"/>
      <c r="D117" s="90"/>
      <c r="E117" s="23"/>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row>
    <row r="118" spans="1:35" s="24" customFormat="1" ht="15.75">
      <c r="A118" s="120"/>
      <c r="B118" s="111"/>
      <c r="C118" s="90"/>
      <c r="D118" s="90"/>
      <c r="E118" s="23"/>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row>
    <row r="119" spans="1:35" s="24" customFormat="1" ht="15.75">
      <c r="A119" s="120"/>
      <c r="B119" s="111"/>
      <c r="C119" s="90"/>
      <c r="D119" s="90"/>
      <c r="E119" s="23"/>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row>
    <row r="120" spans="1:35" s="24" customFormat="1" ht="15.75">
      <c r="A120" s="120"/>
      <c r="B120" s="111"/>
      <c r="C120" s="90"/>
      <c r="D120" s="90"/>
      <c r="E120" s="23"/>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row>
    <row r="121" spans="1:35" s="24" customFormat="1" ht="15.75">
      <c r="A121" s="120"/>
      <c r="B121" s="111"/>
      <c r="C121" s="90"/>
      <c r="D121" s="90"/>
      <c r="E121" s="23"/>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row>
    <row r="122" spans="1:35" s="24" customFormat="1" ht="15.75">
      <c r="A122" s="120"/>
      <c r="B122" s="111"/>
      <c r="C122" s="90"/>
      <c r="D122" s="90"/>
      <c r="E122" s="23"/>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row>
    <row r="123" spans="1:35" s="24" customFormat="1" ht="15.75">
      <c r="A123" s="120"/>
      <c r="B123" s="111"/>
      <c r="C123" s="90"/>
      <c r="D123" s="90"/>
      <c r="E123" s="23"/>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row>
    <row r="124" spans="1:35" s="24" customFormat="1" ht="15.75">
      <c r="A124" s="120"/>
      <c r="B124" s="111"/>
      <c r="C124" s="90"/>
      <c r="D124" s="90"/>
      <c r="E124" s="23"/>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row>
    <row r="125" spans="1:35" s="24" customFormat="1" ht="15.75">
      <c r="A125" s="120"/>
      <c r="B125" s="111"/>
      <c r="C125" s="90"/>
      <c r="D125" s="90"/>
      <c r="E125" s="23"/>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row>
    <row r="126" spans="1:35" s="24" customFormat="1" ht="15.75">
      <c r="A126" s="120"/>
      <c r="B126" s="111"/>
      <c r="C126" s="90"/>
      <c r="D126" s="90"/>
      <c r="E126" s="23"/>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row>
    <row r="127" spans="1:35" s="24" customFormat="1" ht="15.75">
      <c r="A127" s="120"/>
      <c r="B127" s="111"/>
      <c r="C127" s="90"/>
      <c r="D127" s="90"/>
      <c r="E127" s="23"/>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row>
    <row r="128" spans="1:35" s="24" customFormat="1" ht="15.75">
      <c r="A128" s="120"/>
      <c r="B128" s="111"/>
      <c r="C128" s="90"/>
      <c r="D128" s="90"/>
      <c r="E128" s="23"/>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row>
    <row r="129" spans="1:35" s="24" customFormat="1" ht="15.75">
      <c r="A129" s="120"/>
      <c r="B129" s="111"/>
      <c r="C129" s="90"/>
      <c r="D129" s="90"/>
      <c r="E129" s="23"/>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row>
    <row r="130" spans="1:35" s="24" customFormat="1" ht="15.75">
      <c r="A130" s="120"/>
      <c r="B130" s="111"/>
      <c r="C130" s="90"/>
      <c r="D130" s="90"/>
      <c r="E130" s="23"/>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row>
    <row r="131" spans="1:35" s="24" customFormat="1" ht="15.75">
      <c r="A131" s="120"/>
      <c r="B131" s="111"/>
      <c r="C131" s="90"/>
      <c r="D131" s="90"/>
      <c r="E131" s="23"/>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row>
    <row r="132" spans="1:35" s="24" customFormat="1" ht="15.75">
      <c r="A132" s="120"/>
      <c r="B132" s="111"/>
      <c r="C132" s="90"/>
      <c r="D132" s="90"/>
      <c r="E132" s="23"/>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row>
    <row r="133" spans="1:35" s="24" customFormat="1" ht="15.75">
      <c r="A133" s="120"/>
      <c r="B133" s="111"/>
      <c r="C133" s="90"/>
      <c r="D133" s="90"/>
      <c r="E133" s="23"/>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row>
    <row r="134" spans="1:35" s="24" customFormat="1" ht="15.75">
      <c r="A134" s="120"/>
      <c r="B134" s="111"/>
      <c r="C134" s="90"/>
      <c r="D134" s="90"/>
      <c r="E134" s="23"/>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row>
    <row r="135" spans="1:35" s="24" customFormat="1" ht="15.75">
      <c r="A135" s="120"/>
      <c r="B135" s="111"/>
      <c r="C135" s="90"/>
      <c r="D135" s="90"/>
      <c r="E135" s="23"/>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row>
    <row r="136" spans="1:35" s="24" customFormat="1" ht="15.75">
      <c r="A136" s="120"/>
      <c r="B136" s="111"/>
      <c r="C136" s="90"/>
      <c r="D136" s="90"/>
      <c r="E136" s="23"/>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row>
    <row r="137" spans="1:35" s="24" customFormat="1" ht="15.75">
      <c r="A137" s="120"/>
      <c r="B137" s="111"/>
      <c r="C137" s="90"/>
      <c r="D137" s="90"/>
      <c r="E137" s="23"/>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row>
    <row r="138" spans="1:35" s="24" customFormat="1" ht="15.75">
      <c r="A138" s="120"/>
      <c r="B138" s="111"/>
      <c r="C138" s="90"/>
      <c r="D138" s="90"/>
      <c r="E138" s="23"/>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row>
    <row r="139" spans="1:35" s="24" customFormat="1" ht="15.75">
      <c r="A139" s="120"/>
      <c r="B139" s="111"/>
      <c r="C139" s="90"/>
      <c r="D139" s="90"/>
      <c r="E139" s="23"/>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row>
    <row r="140" spans="1:35" s="24" customFormat="1" ht="15.75">
      <c r="A140" s="120"/>
      <c r="B140" s="111"/>
      <c r="C140" s="90"/>
      <c r="D140" s="90"/>
      <c r="E140" s="23"/>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row>
    <row r="141" spans="1:35" s="24" customFormat="1" ht="15.75">
      <c r="A141" s="120"/>
      <c r="B141" s="111"/>
      <c r="C141" s="90"/>
      <c r="D141" s="90"/>
      <c r="E141" s="23"/>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row>
    <row r="142" spans="1:35" s="24" customFormat="1" ht="15.75">
      <c r="A142" s="120"/>
      <c r="B142" s="111"/>
      <c r="C142" s="90"/>
      <c r="D142" s="90"/>
      <c r="E142" s="23"/>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row>
    <row r="143" spans="1:35" s="24" customFormat="1" ht="15.75">
      <c r="A143" s="120"/>
      <c r="B143" s="111"/>
      <c r="C143" s="90"/>
      <c r="D143" s="90"/>
      <c r="E143" s="23"/>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row>
    <row r="144" spans="1:35" s="24" customFormat="1" ht="15.75">
      <c r="A144" s="120"/>
      <c r="B144" s="111"/>
      <c r="C144" s="90"/>
      <c r="D144" s="90"/>
      <c r="E144" s="23"/>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row>
    <row r="145" spans="1:35" s="24" customFormat="1" ht="15.75">
      <c r="A145" s="120"/>
      <c r="B145" s="111"/>
      <c r="C145" s="90"/>
      <c r="D145" s="90"/>
      <c r="E145" s="23"/>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row>
    <row r="146" spans="1:35" s="24" customFormat="1" ht="15.75">
      <c r="A146" s="120"/>
      <c r="B146" s="111"/>
      <c r="C146" s="90"/>
      <c r="D146" s="90"/>
      <c r="E146" s="23"/>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row>
    <row r="147" spans="1:35" s="24" customFormat="1" ht="15.75">
      <c r="A147" s="120"/>
      <c r="B147" s="111"/>
      <c r="C147" s="90"/>
      <c r="D147" s="90"/>
      <c r="E147" s="23"/>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row>
    <row r="148" spans="1:35" s="24" customFormat="1" ht="15.75">
      <c r="A148" s="120"/>
      <c r="B148" s="111"/>
      <c r="C148" s="90"/>
      <c r="D148" s="90"/>
      <c r="E148" s="23"/>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row>
    <row r="149" spans="1:35" s="24" customFormat="1" ht="15.75">
      <c r="A149" s="120"/>
      <c r="B149" s="111"/>
      <c r="C149" s="90"/>
      <c r="D149" s="90"/>
      <c r="E149" s="23"/>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row>
    <row r="150" spans="1:35" s="24" customFormat="1" ht="15.75">
      <c r="A150" s="120"/>
      <c r="B150" s="111"/>
      <c r="C150" s="90"/>
      <c r="D150" s="90"/>
      <c r="E150" s="23"/>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row>
    <row r="151" spans="1:35" s="24" customFormat="1" ht="15.75">
      <c r="A151" s="120"/>
      <c r="B151" s="111"/>
      <c r="C151" s="90"/>
      <c r="D151" s="90"/>
      <c r="E151" s="23"/>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row>
    <row r="152" spans="1:35" s="24" customFormat="1" ht="15.75">
      <c r="A152" s="120"/>
      <c r="B152" s="111"/>
      <c r="C152" s="90"/>
      <c r="D152" s="90"/>
      <c r="E152" s="23"/>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row>
    <row r="153" spans="1:35" s="24" customFormat="1" ht="15.75">
      <c r="A153" s="120"/>
      <c r="B153" s="111"/>
      <c r="C153" s="90"/>
      <c r="D153" s="90"/>
      <c r="E153" s="23"/>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row>
    <row r="154" spans="1:35" s="24" customFormat="1" ht="15.75">
      <c r="A154" s="120"/>
      <c r="B154" s="111"/>
      <c r="C154" s="90"/>
      <c r="D154" s="90"/>
      <c r="E154" s="23"/>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row>
    <row r="155" spans="1:35" s="24" customFormat="1" ht="15.75">
      <c r="A155" s="120"/>
      <c r="B155" s="111"/>
      <c r="C155" s="90"/>
      <c r="D155" s="90"/>
      <c r="E155" s="23"/>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row>
    <row r="156" spans="1:35" s="24" customFormat="1" ht="15.75">
      <c r="A156" s="120"/>
      <c r="B156" s="111"/>
      <c r="C156" s="90"/>
      <c r="D156" s="90"/>
      <c r="E156" s="23"/>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row>
    <row r="157" spans="1:35" s="24" customFormat="1" ht="15.75">
      <c r="A157" s="120"/>
      <c r="B157" s="111"/>
      <c r="C157" s="90"/>
      <c r="D157" s="90"/>
      <c r="E157" s="23"/>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row>
    <row r="158" spans="1:35" s="24" customFormat="1" ht="15.75">
      <c r="A158" s="120"/>
      <c r="B158" s="111"/>
      <c r="C158" s="90"/>
      <c r="D158" s="90"/>
      <c r="E158" s="23"/>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row>
    <row r="159" spans="1:35" s="24" customFormat="1" ht="15.75">
      <c r="A159" s="120"/>
      <c r="B159" s="111"/>
      <c r="C159" s="90"/>
      <c r="D159" s="90"/>
      <c r="E159" s="23"/>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row>
    <row r="160" spans="1:35" s="24" customFormat="1" ht="15.75">
      <c r="A160" s="120"/>
      <c r="B160" s="111"/>
      <c r="C160" s="90"/>
      <c r="D160" s="90"/>
      <c r="E160" s="23"/>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row>
    <row r="161" spans="1:35" s="24" customFormat="1" ht="15.75">
      <c r="A161" s="120"/>
      <c r="B161" s="111"/>
      <c r="C161" s="90"/>
      <c r="D161" s="90"/>
      <c r="E161" s="23"/>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row>
    <row r="162" spans="1:35" s="24" customFormat="1" ht="15.75">
      <c r="A162" s="120"/>
      <c r="B162" s="111"/>
      <c r="C162" s="90"/>
      <c r="D162" s="90"/>
      <c r="E162" s="23"/>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row>
    <row r="163" spans="1:35" s="24" customFormat="1" ht="15.75">
      <c r="A163" s="120"/>
      <c r="B163" s="111"/>
      <c r="C163" s="90"/>
      <c r="D163" s="90"/>
      <c r="E163" s="23"/>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row>
    <row r="164" spans="1:35" s="24" customFormat="1" ht="15.75">
      <c r="A164" s="120"/>
      <c r="B164" s="111"/>
      <c r="C164" s="90"/>
      <c r="D164" s="90"/>
      <c r="E164" s="23"/>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row>
    <row r="165" spans="1:35" s="24" customFormat="1" ht="15.75">
      <c r="A165" s="120"/>
      <c r="B165" s="111"/>
      <c r="C165" s="90"/>
      <c r="D165" s="90"/>
      <c r="E165" s="23"/>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row>
    <row r="166" spans="1:35" s="24" customFormat="1" ht="15.75">
      <c r="A166" s="120"/>
      <c r="B166" s="111"/>
      <c r="C166" s="90"/>
      <c r="D166" s="90"/>
      <c r="E166" s="23"/>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row>
    <row r="167" spans="1:35" s="24" customFormat="1" ht="15.75">
      <c r="A167" s="120"/>
      <c r="B167" s="111"/>
      <c r="C167" s="90"/>
      <c r="D167" s="90"/>
      <c r="E167" s="23"/>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row>
    <row r="168" spans="1:35" s="24" customFormat="1" ht="15.75">
      <c r="A168" s="120"/>
      <c r="B168" s="111"/>
      <c r="C168" s="90"/>
      <c r="D168" s="90"/>
      <c r="E168" s="23"/>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row>
    <row r="169" spans="1:35" s="24" customFormat="1" ht="15.75">
      <c r="A169" s="120"/>
      <c r="B169" s="111"/>
      <c r="C169" s="90"/>
      <c r="D169" s="90"/>
      <c r="E169" s="23"/>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row>
    <row r="170" spans="1:35" s="24" customFormat="1" ht="15.75">
      <c r="A170" s="120"/>
      <c r="B170" s="111"/>
      <c r="C170" s="90"/>
      <c r="D170" s="90"/>
      <c r="E170" s="23"/>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row>
    <row r="171" spans="1:35" s="24" customFormat="1" ht="15.75">
      <c r="A171" s="120"/>
      <c r="B171" s="111"/>
      <c r="C171" s="90"/>
      <c r="D171" s="90"/>
      <c r="E171" s="23"/>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row>
    <row r="172" spans="1:35" s="24" customFormat="1" ht="15.75">
      <c r="A172" s="120"/>
      <c r="B172" s="111"/>
      <c r="C172" s="90"/>
      <c r="D172" s="90"/>
      <c r="E172" s="23"/>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row>
    <row r="173" spans="1:35" s="24" customFormat="1" ht="15.75">
      <c r="A173" s="120"/>
      <c r="B173" s="111"/>
      <c r="C173" s="90"/>
      <c r="D173" s="90"/>
      <c r="E173" s="23"/>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row>
    <row r="174" spans="1:35" s="24" customFormat="1" ht="15.75">
      <c r="A174" s="120"/>
      <c r="B174" s="111"/>
      <c r="C174" s="90"/>
      <c r="D174" s="90"/>
      <c r="E174" s="23"/>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row>
    <row r="175" spans="1:35" s="24" customFormat="1" ht="15.75">
      <c r="A175" s="120"/>
      <c r="B175" s="111"/>
      <c r="C175" s="90"/>
      <c r="D175" s="90"/>
      <c r="E175" s="23"/>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row>
    <row r="176" spans="1:35" s="24" customFormat="1" ht="15.75">
      <c r="A176" s="120"/>
      <c r="B176" s="111"/>
      <c r="C176" s="90"/>
      <c r="D176" s="90"/>
      <c r="E176" s="23"/>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row>
    <row r="177" spans="1:35" s="24" customFormat="1" ht="15.75">
      <c r="A177" s="120"/>
      <c r="B177" s="111"/>
      <c r="C177" s="90"/>
      <c r="D177" s="90"/>
      <c r="E177" s="23"/>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row>
    <row r="178" spans="1:35" s="24" customFormat="1" ht="15.75">
      <c r="A178" s="120"/>
      <c r="B178" s="111"/>
      <c r="C178" s="90"/>
      <c r="D178" s="90"/>
      <c r="E178" s="23"/>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row>
    <row r="179" spans="1:35" s="24" customFormat="1" ht="15.75">
      <c r="A179" s="120"/>
      <c r="B179" s="111"/>
      <c r="C179" s="90"/>
      <c r="D179" s="90"/>
      <c r="E179" s="23"/>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row>
    <row r="180" spans="1:35" s="24" customFormat="1" ht="15.75">
      <c r="A180" s="120"/>
      <c r="B180" s="111"/>
      <c r="C180" s="90"/>
      <c r="D180" s="90"/>
      <c r="E180" s="23"/>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row>
    <row r="181" spans="1:35" s="24" customFormat="1" ht="15.75">
      <c r="A181" s="120"/>
      <c r="B181" s="111"/>
      <c r="C181" s="90"/>
      <c r="D181" s="90"/>
      <c r="E181" s="23"/>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row>
    <row r="182" spans="1:35" s="24" customFormat="1" ht="15.75">
      <c r="A182" s="120"/>
      <c r="B182" s="111"/>
      <c r="C182" s="90"/>
      <c r="D182" s="90"/>
      <c r="E182" s="23"/>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row>
    <row r="183" spans="1:35" s="24" customFormat="1" ht="15.75">
      <c r="A183" s="120"/>
      <c r="B183" s="111"/>
      <c r="C183" s="90"/>
      <c r="D183" s="90"/>
      <c r="E183" s="23"/>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row>
    <row r="184" spans="1:35" s="24" customFormat="1" ht="15.75">
      <c r="A184" s="120"/>
      <c r="B184" s="111"/>
      <c r="C184" s="90"/>
      <c r="D184" s="90"/>
      <c r="E184" s="23"/>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row>
    <row r="185" spans="1:35" s="24" customFormat="1" ht="15.75">
      <c r="A185" s="120"/>
      <c r="B185" s="111"/>
      <c r="C185" s="90"/>
      <c r="D185" s="90"/>
      <c r="E185" s="23"/>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row>
    <row r="186" spans="1:35" s="24" customFormat="1" ht="15.75">
      <c r="A186" s="120"/>
      <c r="B186" s="111"/>
      <c r="C186" s="90"/>
      <c r="D186" s="90"/>
      <c r="E186" s="23"/>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row>
    <row r="187" spans="1:35" s="24" customFormat="1" ht="15.75">
      <c r="A187" s="120"/>
      <c r="B187" s="111"/>
      <c r="C187" s="90"/>
      <c r="D187" s="90"/>
      <c r="E187" s="23"/>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row>
    <row r="188" spans="1:35" s="24" customFormat="1" ht="15.75">
      <c r="A188" s="120"/>
      <c r="B188" s="111"/>
      <c r="C188" s="90"/>
      <c r="D188" s="90"/>
      <c r="E188" s="23"/>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row>
    <row r="189" spans="1:35" s="24" customFormat="1" ht="15.75">
      <c r="A189" s="120"/>
      <c r="B189" s="111"/>
      <c r="C189" s="90"/>
      <c r="D189" s="90"/>
      <c r="E189" s="23"/>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row>
    <row r="190" spans="1:35" s="24" customFormat="1" ht="15.75">
      <c r="A190" s="120"/>
      <c r="B190" s="111"/>
      <c r="C190" s="90"/>
      <c r="D190" s="90"/>
      <c r="E190" s="23"/>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row>
    <row r="191" spans="1:35" s="24" customFormat="1" ht="15.75">
      <c r="A191" s="120"/>
      <c r="B191" s="111"/>
      <c r="C191" s="90"/>
      <c r="D191" s="90"/>
      <c r="E191" s="23"/>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row>
    <row r="192" spans="1:35" s="24" customFormat="1" ht="15.75">
      <c r="A192" s="120"/>
      <c r="B192" s="111"/>
      <c r="C192" s="90"/>
      <c r="D192" s="90"/>
      <c r="E192" s="23"/>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row>
    <row r="193" spans="1:35" s="24" customFormat="1" ht="15.75">
      <c r="A193" s="120"/>
      <c r="B193" s="111"/>
      <c r="C193" s="90"/>
      <c r="D193" s="90"/>
      <c r="E193" s="23"/>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row>
    <row r="194" spans="1:35" s="24" customFormat="1" ht="15.75">
      <c r="A194" s="120"/>
      <c r="B194" s="111"/>
      <c r="C194" s="90"/>
      <c r="D194" s="90"/>
      <c r="E194" s="23"/>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row>
    <row r="195" spans="1:35" s="24" customFormat="1" ht="15.75">
      <c r="A195" s="120"/>
      <c r="B195" s="111"/>
      <c r="C195" s="90"/>
      <c r="D195" s="90"/>
      <c r="E195" s="23"/>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row>
    <row r="196" spans="1:35" s="24" customFormat="1" ht="15.75">
      <c r="A196" s="120"/>
      <c r="B196" s="111"/>
      <c r="C196" s="90"/>
      <c r="D196" s="90"/>
      <c r="E196" s="23"/>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row>
    <row r="197" spans="1:35" s="24" customFormat="1" ht="15.75">
      <c r="A197" s="120"/>
      <c r="B197" s="111"/>
      <c r="C197" s="90"/>
      <c r="D197" s="90"/>
      <c r="E197" s="23"/>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row>
    <row r="198" spans="1:35" s="24" customFormat="1" ht="15.75">
      <c r="A198" s="120"/>
      <c r="B198" s="111"/>
      <c r="C198" s="90"/>
      <c r="D198" s="90"/>
      <c r="E198" s="23"/>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row>
    <row r="199" spans="1:35" s="24" customFormat="1" ht="15.75">
      <c r="A199" s="120"/>
      <c r="B199" s="111"/>
      <c r="C199" s="90"/>
      <c r="D199" s="90"/>
      <c r="E199" s="23"/>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row>
    <row r="200" spans="1:35" s="24" customFormat="1" ht="15.75">
      <c r="A200" s="120"/>
      <c r="B200" s="111"/>
      <c r="C200" s="90"/>
      <c r="D200" s="90"/>
      <c r="E200" s="23"/>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row>
    <row r="201" spans="1:35" s="24" customFormat="1" ht="15.75">
      <c r="A201" s="120"/>
      <c r="B201" s="111"/>
      <c r="C201" s="90"/>
      <c r="D201" s="90"/>
      <c r="E201" s="23"/>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row>
    <row r="202" spans="1:35" s="24" customFormat="1" ht="15.75">
      <c r="A202" s="120"/>
      <c r="B202" s="111"/>
      <c r="C202" s="90"/>
      <c r="D202" s="90"/>
      <c r="E202" s="23"/>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row>
    <row r="203" spans="1:35" s="24" customFormat="1" ht="15.75">
      <c r="A203" s="120"/>
      <c r="B203" s="111"/>
      <c r="C203" s="90"/>
      <c r="D203" s="90"/>
      <c r="E203" s="23"/>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row>
    <row r="204" spans="1:35" s="24" customFormat="1" ht="15.75">
      <c r="A204" s="120"/>
      <c r="B204" s="111"/>
      <c r="C204" s="90"/>
      <c r="D204" s="90"/>
      <c r="E204" s="23"/>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row>
    <row r="205" spans="1:35" s="24" customFormat="1" ht="15.75">
      <c r="A205" s="120"/>
      <c r="B205" s="111"/>
      <c r="C205" s="90"/>
      <c r="D205" s="90"/>
      <c r="E205" s="23"/>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row>
    <row r="206" spans="1:35" s="24" customFormat="1" ht="15.75">
      <c r="A206" s="120"/>
      <c r="B206" s="111"/>
      <c r="C206" s="90"/>
      <c r="D206" s="90"/>
      <c r="E206" s="23"/>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row>
    <row r="207" spans="1:35" s="24" customFormat="1" ht="15.75">
      <c r="A207" s="120"/>
      <c r="B207" s="111"/>
      <c r="C207" s="90"/>
      <c r="D207" s="90"/>
      <c r="E207" s="23"/>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row>
    <row r="208" spans="1:35" s="24" customFormat="1" ht="15.75">
      <c r="A208" s="120"/>
      <c r="B208" s="111"/>
      <c r="C208" s="90"/>
      <c r="D208" s="90"/>
      <c r="E208" s="23"/>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row>
    <row r="209" spans="1:35" s="24" customFormat="1" ht="15.75">
      <c r="A209" s="120"/>
      <c r="B209" s="111"/>
      <c r="C209" s="90"/>
      <c r="D209" s="90"/>
      <c r="E209" s="23"/>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row>
    <row r="210" spans="1:35" s="24" customFormat="1" ht="15.75">
      <c r="A210" s="120"/>
      <c r="B210" s="111"/>
      <c r="C210" s="90"/>
      <c r="D210" s="90"/>
      <c r="E210" s="23"/>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row>
    <row r="211" spans="1:35" s="24" customFormat="1" ht="15.75">
      <c r="A211" s="120"/>
      <c r="B211" s="111"/>
      <c r="C211" s="90"/>
      <c r="D211" s="90"/>
      <c r="E211" s="23"/>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row>
    <row r="212" spans="1:35" s="24" customFormat="1" ht="15.75">
      <c r="A212" s="120"/>
      <c r="B212" s="111"/>
      <c r="C212" s="90"/>
      <c r="D212" s="90"/>
      <c r="E212" s="23"/>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row>
    <row r="213" spans="1:35" s="24" customFormat="1" ht="15.75">
      <c r="A213" s="120"/>
      <c r="B213" s="111"/>
      <c r="C213" s="90"/>
      <c r="D213" s="90"/>
      <c r="E213" s="23"/>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row>
    <row r="214" spans="1:35" s="24" customFormat="1" ht="15.75">
      <c r="A214" s="120"/>
      <c r="B214" s="111"/>
      <c r="C214" s="90"/>
      <c r="D214" s="90"/>
      <c r="E214" s="23"/>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row>
    <row r="215" spans="1:35" s="24" customFormat="1" ht="15.75">
      <c r="A215" s="120"/>
      <c r="B215" s="111"/>
      <c r="C215" s="90"/>
      <c r="D215" s="90"/>
      <c r="E215" s="23"/>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row>
    <row r="216" spans="1:35" s="24" customFormat="1" ht="15.75">
      <c r="A216" s="120"/>
      <c r="B216" s="111"/>
      <c r="C216" s="90"/>
      <c r="D216" s="90"/>
      <c r="E216" s="23"/>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row>
    <row r="217" spans="1:35" s="24" customFormat="1" ht="15.75">
      <c r="A217" s="120"/>
      <c r="B217" s="111"/>
      <c r="C217" s="90"/>
      <c r="D217" s="90"/>
      <c r="E217" s="23"/>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row>
    <row r="218" spans="1:35" s="24" customFormat="1" ht="15.75">
      <c r="A218" s="120"/>
      <c r="B218" s="111"/>
      <c r="C218" s="90"/>
      <c r="D218" s="90"/>
      <c r="E218" s="23"/>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row>
    <row r="219" spans="1:35" s="24" customFormat="1" ht="15.75">
      <c r="A219" s="120"/>
      <c r="B219" s="111"/>
      <c r="C219" s="90"/>
      <c r="D219" s="90"/>
      <c r="E219" s="23"/>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row>
    <row r="220" spans="1:35" s="24" customFormat="1" ht="15.75">
      <c r="A220" s="120"/>
      <c r="B220" s="111"/>
      <c r="C220" s="90"/>
      <c r="D220" s="90"/>
      <c r="E220" s="23"/>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row>
    <row r="221" spans="1:35" s="24" customFormat="1" ht="15.75">
      <c r="A221" s="120"/>
      <c r="B221" s="111"/>
      <c r="C221" s="90"/>
      <c r="D221" s="90"/>
      <c r="E221" s="23"/>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row>
    <row r="222" spans="1:35" s="24" customFormat="1" ht="15.75">
      <c r="A222" s="120"/>
      <c r="B222" s="111"/>
      <c r="C222" s="90"/>
      <c r="D222" s="90"/>
      <c r="E222" s="23"/>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row>
    <row r="223" spans="1:35" s="24" customFormat="1" ht="15.75">
      <c r="A223" s="120"/>
      <c r="B223" s="111"/>
      <c r="C223" s="90"/>
      <c r="D223" s="90"/>
      <c r="E223" s="23"/>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row>
    <row r="224" spans="1:35" s="24" customFormat="1" ht="15.75">
      <c r="A224" s="120"/>
      <c r="B224" s="111"/>
      <c r="C224" s="90"/>
      <c r="D224" s="90"/>
      <c r="E224" s="23"/>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row>
    <row r="225" spans="1:35" s="24" customFormat="1" ht="15.75">
      <c r="A225" s="120"/>
      <c r="B225" s="111"/>
      <c r="C225" s="90"/>
      <c r="D225" s="90"/>
      <c r="E225" s="23"/>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row>
    <row r="226" spans="1:35" s="24" customFormat="1" ht="15.75">
      <c r="A226" s="120"/>
      <c r="B226" s="111"/>
      <c r="C226" s="90"/>
      <c r="D226" s="90"/>
      <c r="E226" s="23"/>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row>
    <row r="227" spans="1:35" s="24" customFormat="1" ht="15.75">
      <c r="A227" s="120"/>
      <c r="B227" s="111"/>
      <c r="C227" s="90"/>
      <c r="D227" s="90"/>
      <c r="E227" s="23"/>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row>
    <row r="228" spans="1:35" s="24" customFormat="1" ht="15.75">
      <c r="A228" s="120"/>
      <c r="B228" s="111"/>
      <c r="C228" s="90"/>
      <c r="D228" s="90"/>
      <c r="E228" s="23"/>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row>
    <row r="229" spans="1:35" s="24" customFormat="1" ht="15.75">
      <c r="A229" s="120"/>
      <c r="B229" s="111"/>
      <c r="C229" s="90"/>
      <c r="D229" s="90"/>
      <c r="E229" s="23"/>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row>
    <row r="230" spans="1:35" s="24" customFormat="1" ht="15.75">
      <c r="A230" s="120"/>
      <c r="B230" s="111"/>
      <c r="C230" s="90"/>
      <c r="D230" s="90"/>
      <c r="E230" s="23"/>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row>
    <row r="231" spans="1:35" s="24" customFormat="1" ht="15.75">
      <c r="A231" s="120"/>
      <c r="B231" s="111"/>
      <c r="C231" s="90"/>
      <c r="D231" s="90"/>
      <c r="E231" s="23"/>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row>
    <row r="232" spans="1:35" s="24" customFormat="1" ht="15.75">
      <c r="A232" s="120"/>
      <c r="B232" s="111"/>
      <c r="C232" s="90"/>
      <c r="D232" s="90"/>
      <c r="E232" s="23"/>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row>
    <row r="233" spans="1:35" s="24" customFormat="1" ht="15.75">
      <c r="A233" s="120"/>
      <c r="B233" s="111"/>
      <c r="C233" s="90"/>
      <c r="D233" s="90"/>
      <c r="E233" s="23"/>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row>
    <row r="234" spans="1:35" s="24" customFormat="1" ht="15.75">
      <c r="A234" s="120"/>
      <c r="B234" s="111"/>
      <c r="C234" s="90"/>
      <c r="D234" s="90"/>
      <c r="E234" s="23"/>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row>
    <row r="235" spans="1:35" s="24" customFormat="1" ht="15.75">
      <c r="A235" s="120"/>
      <c r="B235" s="111"/>
      <c r="C235" s="90"/>
      <c r="D235" s="90"/>
      <c r="E235" s="23"/>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row>
    <row r="236" spans="1:35" s="24" customFormat="1" ht="15.75">
      <c r="A236" s="120"/>
      <c r="B236" s="111"/>
      <c r="C236" s="90"/>
      <c r="D236" s="90"/>
      <c r="E236" s="23"/>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row>
    <row r="237" spans="1:35" s="24" customFormat="1" ht="15.75">
      <c r="A237" s="120"/>
      <c r="B237" s="111"/>
      <c r="C237" s="90"/>
      <c r="D237" s="90"/>
      <c r="E237" s="23"/>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row>
    <row r="238" spans="1:35" s="24" customFormat="1" ht="15.75">
      <c r="A238" s="120"/>
      <c r="B238" s="111"/>
      <c r="C238" s="90"/>
      <c r="D238" s="90"/>
      <c r="E238" s="23"/>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row>
    <row r="239" spans="1:35" s="24" customFormat="1" ht="15.75">
      <c r="A239" s="120"/>
      <c r="B239" s="111"/>
      <c r="C239" s="90"/>
      <c r="D239" s="90"/>
      <c r="E239" s="23"/>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row>
    <row r="240" spans="1:35" s="24" customFormat="1" ht="15.75">
      <c r="A240" s="120"/>
      <c r="B240" s="111"/>
      <c r="C240" s="90"/>
      <c r="D240" s="90"/>
      <c r="E240" s="23"/>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row>
    <row r="241" spans="1:35" s="24" customFormat="1" ht="15.75">
      <c r="A241" s="120"/>
      <c r="B241" s="111"/>
      <c r="C241" s="90"/>
      <c r="D241" s="90"/>
      <c r="E241" s="23"/>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row>
    <row r="242" spans="1:35" s="24" customFormat="1" ht="15.75">
      <c r="A242" s="120"/>
      <c r="B242" s="111"/>
      <c r="C242" s="90"/>
      <c r="D242" s="90"/>
      <c r="E242" s="23"/>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row>
    <row r="243" spans="1:35" s="24" customFormat="1" ht="15.75">
      <c r="A243" s="120"/>
      <c r="B243" s="111"/>
      <c r="C243" s="90"/>
      <c r="D243" s="90"/>
      <c r="E243" s="23"/>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row>
    <row r="244" spans="1:35" s="24" customFormat="1" ht="15.75">
      <c r="A244" s="120"/>
      <c r="B244" s="111"/>
      <c r="C244" s="90"/>
      <c r="D244" s="90"/>
      <c r="E244" s="23"/>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row>
    <row r="245" spans="1:35" s="24" customFormat="1" ht="15.75">
      <c r="A245" s="120"/>
      <c r="B245" s="111"/>
      <c r="C245" s="90"/>
      <c r="D245" s="90"/>
      <c r="E245" s="23"/>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row>
    <row r="246" spans="1:35" s="24" customFormat="1" ht="15.75">
      <c r="A246" s="120"/>
      <c r="B246" s="111"/>
      <c r="C246" s="90"/>
      <c r="D246" s="90"/>
      <c r="E246" s="23"/>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row>
    <row r="247" spans="1:35" s="24" customFormat="1" ht="15.75">
      <c r="A247" s="120"/>
      <c r="B247" s="111"/>
      <c r="C247" s="90"/>
      <c r="D247" s="90"/>
      <c r="E247" s="23"/>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row>
    <row r="248" spans="1:35" s="24" customFormat="1" ht="15.75">
      <c r="A248" s="120"/>
      <c r="B248" s="111"/>
      <c r="C248" s="90"/>
      <c r="D248" s="90"/>
      <c r="E248" s="23"/>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row>
    <row r="249" spans="1:35" s="24" customFormat="1" ht="15.75">
      <c r="A249" s="120"/>
      <c r="B249" s="111"/>
      <c r="C249" s="90"/>
      <c r="D249" s="90"/>
      <c r="E249" s="23"/>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row>
    <row r="250" spans="1:35" s="24" customFormat="1" ht="15.75">
      <c r="A250" s="120"/>
      <c r="B250" s="111"/>
      <c r="C250" s="90"/>
      <c r="D250" s="90"/>
      <c r="E250" s="23"/>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row>
    <row r="251" spans="1:35" s="24" customFormat="1" ht="15.75">
      <c r="A251" s="120"/>
      <c r="B251" s="111"/>
      <c r="C251" s="90"/>
      <c r="D251" s="90"/>
      <c r="E251" s="23"/>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row>
    <row r="252" spans="1:35" s="24" customFormat="1" ht="15.75">
      <c r="A252" s="120"/>
      <c r="B252" s="111"/>
      <c r="C252" s="90"/>
      <c r="D252" s="90"/>
      <c r="E252" s="23"/>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row>
    <row r="253" spans="1:35" s="24" customFormat="1" ht="15.75">
      <c r="A253" s="120"/>
      <c r="B253" s="111"/>
      <c r="C253" s="90"/>
      <c r="D253" s="90"/>
      <c r="E253" s="23"/>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row>
    <row r="254" spans="1:35" s="24" customFormat="1" ht="15.75">
      <c r="A254" s="120"/>
      <c r="B254" s="111"/>
      <c r="C254" s="90"/>
      <c r="D254" s="90"/>
      <c r="E254" s="23"/>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row>
    <row r="255" spans="1:35" s="24" customFormat="1" ht="15.75">
      <c r="A255" s="120"/>
      <c r="B255" s="111"/>
      <c r="C255" s="90"/>
      <c r="D255" s="90"/>
      <c r="E255" s="23"/>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row>
    <row r="256" spans="1:35" s="24" customFormat="1" ht="15.75">
      <c r="A256" s="120"/>
      <c r="B256" s="111"/>
      <c r="C256" s="90"/>
      <c r="D256" s="90"/>
      <c r="E256" s="23"/>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row>
    <row r="257" spans="1:35" s="24" customFormat="1" ht="15.75">
      <c r="A257" s="120"/>
      <c r="B257" s="111"/>
      <c r="C257" s="90"/>
      <c r="D257" s="90"/>
      <c r="E257" s="23"/>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row>
    <row r="258" spans="1:35" s="24" customFormat="1" ht="15.75">
      <c r="A258" s="120"/>
      <c r="B258" s="111"/>
      <c r="C258" s="90"/>
      <c r="D258" s="90"/>
      <c r="E258" s="23"/>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row>
    <row r="259" spans="1:35" s="24" customFormat="1" ht="15.75">
      <c r="A259" s="120"/>
      <c r="B259" s="111"/>
      <c r="C259" s="90"/>
      <c r="D259" s="90"/>
      <c r="E259" s="23"/>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row>
    <row r="260" spans="1:35" s="24" customFormat="1" ht="15.75">
      <c r="A260" s="120"/>
      <c r="B260" s="111"/>
      <c r="C260" s="90"/>
      <c r="D260" s="90"/>
      <c r="E260" s="23"/>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row>
    <row r="261" spans="1:35" s="24" customFormat="1" ht="15.75">
      <c r="A261" s="120"/>
      <c r="B261" s="111"/>
      <c r="C261" s="90"/>
      <c r="D261" s="90"/>
      <c r="E261" s="23"/>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row>
    <row r="262" spans="1:35" s="24" customFormat="1" ht="15.75">
      <c r="A262" s="120"/>
      <c r="B262" s="111"/>
      <c r="C262" s="90"/>
      <c r="D262" s="90"/>
      <c r="E262" s="23"/>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row>
    <row r="263" spans="1:35" s="24" customFormat="1" ht="15.75">
      <c r="A263" s="120"/>
      <c r="B263" s="111"/>
      <c r="C263" s="90"/>
      <c r="D263" s="90"/>
      <c r="E263" s="23"/>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row>
    <row r="264" spans="1:35" s="24" customFormat="1" ht="15.75">
      <c r="A264" s="120"/>
      <c r="B264" s="111"/>
      <c r="C264" s="90"/>
      <c r="D264" s="90"/>
      <c r="E264" s="23"/>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row>
    <row r="265" spans="1:35" s="24" customFormat="1" ht="15.75">
      <c r="A265" s="120"/>
      <c r="B265" s="111"/>
      <c r="C265" s="90"/>
      <c r="D265" s="90"/>
      <c r="E265" s="23"/>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row>
    <row r="266" spans="1:35" s="24" customFormat="1" ht="15.75">
      <c r="A266" s="120"/>
      <c r="B266" s="111"/>
      <c r="C266" s="90"/>
      <c r="D266" s="90"/>
      <c r="E266" s="23"/>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row>
    <row r="267" spans="1:35" s="24" customFormat="1" ht="15.75">
      <c r="A267" s="120"/>
      <c r="B267" s="111"/>
      <c r="C267" s="90"/>
      <c r="D267" s="90"/>
      <c r="E267" s="23"/>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row>
    <row r="268" spans="1:35" s="24" customFormat="1" ht="15.75">
      <c r="A268" s="120"/>
      <c r="B268" s="111"/>
      <c r="C268" s="90"/>
      <c r="D268" s="90"/>
      <c r="E268" s="23"/>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row>
    <row r="269" spans="1:35" s="24" customFormat="1" ht="15.75">
      <c r="A269" s="120"/>
      <c r="B269" s="111"/>
      <c r="C269" s="90"/>
      <c r="D269" s="90"/>
      <c r="E269" s="23"/>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row>
    <row r="270" spans="1:35" s="24" customFormat="1" ht="15.75">
      <c r="A270" s="120"/>
      <c r="B270" s="111"/>
      <c r="C270" s="90"/>
      <c r="D270" s="90"/>
      <c r="E270" s="23"/>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row>
    <row r="271" spans="1:35" s="24" customFormat="1" ht="15.75">
      <c r="A271" s="120"/>
      <c r="B271" s="111"/>
      <c r="C271" s="90"/>
      <c r="D271" s="90"/>
      <c r="E271" s="23"/>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row>
    <row r="272" spans="1:35" s="24" customFormat="1" ht="15.75">
      <c r="A272" s="120"/>
      <c r="B272" s="111"/>
      <c r="C272" s="90"/>
      <c r="D272" s="90"/>
      <c r="E272" s="23"/>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row>
    <row r="273" spans="1:35" s="24" customFormat="1" ht="15.75">
      <c r="A273" s="120"/>
      <c r="B273" s="111"/>
      <c r="C273" s="90"/>
      <c r="D273" s="90"/>
      <c r="E273" s="23"/>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row>
    <row r="274" spans="1:35" s="24" customFormat="1" ht="15.75">
      <c r="A274" s="120"/>
      <c r="B274" s="111"/>
      <c r="C274" s="90"/>
      <c r="D274" s="90"/>
      <c r="E274" s="23"/>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row>
    <row r="275" spans="1:35" s="24" customFormat="1" ht="15.75">
      <c r="A275" s="120"/>
      <c r="B275" s="111"/>
      <c r="C275" s="90"/>
      <c r="D275" s="90"/>
      <c r="E275" s="23"/>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row>
    <row r="276" spans="1:35" s="24" customFormat="1" ht="15.75">
      <c r="A276" s="120"/>
      <c r="B276" s="111"/>
      <c r="C276" s="90"/>
      <c r="D276" s="90"/>
      <c r="E276" s="23"/>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row>
    <row r="277" spans="1:35" s="24" customFormat="1" ht="15.75">
      <c r="A277" s="120"/>
      <c r="B277" s="111"/>
      <c r="C277" s="90"/>
      <c r="D277" s="90"/>
      <c r="E277" s="23"/>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row>
    <row r="278" spans="1:35" s="24" customFormat="1" ht="15.75">
      <c r="A278" s="120"/>
      <c r="B278" s="111"/>
      <c r="C278" s="90"/>
      <c r="D278" s="90"/>
      <c r="E278" s="23"/>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row>
    <row r="279" spans="1:35" s="24" customFormat="1" ht="15.75">
      <c r="A279" s="120"/>
      <c r="B279" s="111"/>
      <c r="C279" s="90"/>
      <c r="D279" s="90"/>
      <c r="E279" s="23"/>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row>
    <row r="280" spans="1:35" s="24" customFormat="1" ht="15.75">
      <c r="A280" s="120"/>
      <c r="B280" s="111"/>
      <c r="C280" s="90"/>
      <c r="D280" s="90"/>
      <c r="E280" s="23"/>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row>
    <row r="281" spans="1:35" s="24" customFormat="1" ht="15.75">
      <c r="A281" s="120"/>
      <c r="B281" s="111"/>
      <c r="C281" s="90"/>
      <c r="D281" s="90"/>
      <c r="E281" s="23"/>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row>
    <row r="282" spans="1:35" s="24" customFormat="1" ht="15.75">
      <c r="A282" s="120"/>
      <c r="B282" s="111"/>
      <c r="C282" s="90"/>
      <c r="D282" s="90"/>
      <c r="E282" s="23"/>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row>
    <row r="283" spans="1:35" s="24" customFormat="1" ht="15.75">
      <c r="A283" s="120"/>
      <c r="B283" s="111"/>
      <c r="C283" s="90"/>
      <c r="D283" s="90"/>
      <c r="E283" s="23"/>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row>
    <row r="284" spans="1:35" s="24" customFormat="1" ht="15.75">
      <c r="A284" s="120"/>
      <c r="B284" s="111"/>
      <c r="C284" s="90"/>
      <c r="D284" s="90"/>
      <c r="E284" s="23"/>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row>
    <row r="285" spans="1:35" s="24" customFormat="1" ht="15.75">
      <c r="A285" s="120"/>
      <c r="B285" s="111"/>
      <c r="C285" s="90"/>
      <c r="D285" s="90"/>
      <c r="E285" s="23"/>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row>
    <row r="286" spans="1:35" s="24" customFormat="1" ht="15.75">
      <c r="A286" s="120"/>
      <c r="B286" s="111"/>
      <c r="C286" s="90"/>
      <c r="D286" s="90"/>
      <c r="E286" s="23"/>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row>
    <row r="287" spans="1:35" s="24" customFormat="1" ht="15.75">
      <c r="A287" s="120"/>
      <c r="B287" s="111"/>
      <c r="C287" s="90"/>
      <c r="D287" s="90"/>
      <c r="E287" s="23"/>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row>
    <row r="288" spans="1:35" s="24" customFormat="1" ht="15.75">
      <c r="A288" s="120"/>
      <c r="B288" s="111"/>
      <c r="C288" s="90"/>
      <c r="D288" s="90"/>
      <c r="E288" s="23"/>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row>
    <row r="289" spans="1:35" s="24" customFormat="1" ht="15.75">
      <c r="A289" s="120"/>
      <c r="B289" s="111"/>
      <c r="C289" s="90"/>
      <c r="D289" s="90"/>
      <c r="E289" s="23"/>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row>
    <row r="290" spans="1:35" s="24" customFormat="1" ht="15.75">
      <c r="A290" s="120"/>
      <c r="B290" s="111"/>
      <c r="C290" s="90"/>
      <c r="D290" s="90"/>
      <c r="E290" s="23"/>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row>
    <row r="291" spans="1:35" s="24" customFormat="1" ht="15.75">
      <c r="A291" s="120"/>
      <c r="B291" s="111"/>
      <c r="C291" s="90"/>
      <c r="D291" s="90"/>
      <c r="E291" s="23"/>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row>
    <row r="292" spans="1:35" s="24" customFormat="1" ht="15.75">
      <c r="A292" s="120"/>
      <c r="B292" s="111"/>
      <c r="C292" s="90"/>
      <c r="D292" s="90"/>
      <c r="E292" s="23"/>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row>
    <row r="293" spans="1:35" s="24" customFormat="1" ht="15.75">
      <c r="A293" s="120"/>
      <c r="B293" s="111"/>
      <c r="C293" s="90"/>
      <c r="D293" s="90"/>
      <c r="E293" s="23"/>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row>
    <row r="294" spans="1:35" s="24" customFormat="1" ht="15.75">
      <c r="A294" s="120"/>
      <c r="B294" s="111"/>
      <c r="C294" s="90"/>
      <c r="D294" s="90"/>
      <c r="E294" s="23"/>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row>
    <row r="295" spans="1:35" s="24" customFormat="1" ht="15.75">
      <c r="A295" s="120"/>
      <c r="B295" s="111"/>
      <c r="C295" s="90"/>
      <c r="D295" s="90"/>
      <c r="E295" s="23"/>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row>
    <row r="296" spans="1:35" s="24" customFormat="1" ht="15.75">
      <c r="A296" s="120"/>
      <c r="B296" s="111"/>
      <c r="C296" s="90"/>
      <c r="D296" s="90"/>
      <c r="E296" s="23"/>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row>
    <row r="297" spans="1:35" s="24" customFormat="1" ht="15.75">
      <c r="A297" s="120"/>
      <c r="B297" s="111"/>
      <c r="C297" s="90"/>
      <c r="D297" s="90"/>
      <c r="E297" s="23"/>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row>
    <row r="298" spans="1:35" s="24" customFormat="1" ht="15.75">
      <c r="A298" s="120"/>
      <c r="B298" s="111"/>
      <c r="C298" s="90"/>
      <c r="D298" s="90"/>
      <c r="E298" s="23"/>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row>
    <row r="299" spans="1:35" s="24" customFormat="1" ht="15.75">
      <c r="A299" s="120"/>
      <c r="B299" s="111"/>
      <c r="C299" s="90"/>
      <c r="D299" s="90"/>
      <c r="E299" s="23"/>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row>
    <row r="300" spans="1:35" s="24" customFormat="1" ht="15.75">
      <c r="A300" s="120"/>
      <c r="B300" s="111"/>
      <c r="C300" s="90"/>
      <c r="D300" s="90"/>
      <c r="E300" s="23"/>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row>
    <row r="301" spans="1:35" s="24" customFormat="1" ht="15.75">
      <c r="A301" s="120"/>
      <c r="B301" s="111"/>
      <c r="C301" s="90"/>
      <c r="D301" s="90"/>
      <c r="E301" s="23"/>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row>
    <row r="302" spans="1:35" s="24" customFormat="1" ht="15.75">
      <c r="A302" s="120"/>
      <c r="B302" s="111"/>
      <c r="C302" s="90"/>
      <c r="D302" s="90"/>
      <c r="E302" s="23"/>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row>
    <row r="303" spans="1:35" s="24" customFormat="1" ht="15.75">
      <c r="A303" s="120"/>
      <c r="B303" s="111"/>
      <c r="C303" s="90"/>
      <c r="D303" s="90"/>
      <c r="E303" s="23"/>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row>
    <row r="304" spans="1:35" s="24" customFormat="1" ht="15.75">
      <c r="A304" s="120"/>
      <c r="B304" s="111"/>
      <c r="C304" s="90"/>
      <c r="D304" s="90"/>
      <c r="E304" s="23"/>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row>
    <row r="305" spans="1:35" s="24" customFormat="1" ht="15.75">
      <c r="A305" s="120"/>
      <c r="B305" s="111"/>
      <c r="C305" s="90"/>
      <c r="D305" s="90"/>
      <c r="E305" s="23"/>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row>
    <row r="306" spans="1:35" s="24" customFormat="1" ht="15.75">
      <c r="A306" s="120"/>
      <c r="B306" s="111"/>
      <c r="C306" s="90"/>
      <c r="D306" s="90"/>
      <c r="E306" s="23"/>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row>
    <row r="307" spans="1:35" s="24" customFormat="1" ht="15.75">
      <c r="A307" s="120"/>
      <c r="B307" s="111"/>
      <c r="C307" s="90"/>
      <c r="D307" s="90"/>
      <c r="E307" s="23"/>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row>
    <row r="308" spans="1:35" s="24" customFormat="1" ht="15.75">
      <c r="A308" s="120"/>
      <c r="B308" s="111"/>
      <c r="C308" s="90"/>
      <c r="D308" s="90"/>
      <c r="E308" s="23"/>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row>
    <row r="309" spans="1:35" s="24" customFormat="1" ht="15.75">
      <c r="A309" s="120"/>
      <c r="B309" s="111"/>
      <c r="C309" s="90"/>
      <c r="D309" s="90"/>
      <c r="E309" s="23"/>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row>
    <row r="310" spans="1:35" s="24" customFormat="1" ht="15.75">
      <c r="A310" s="120"/>
      <c r="B310" s="111"/>
      <c r="C310" s="90"/>
      <c r="D310" s="90"/>
      <c r="E310" s="23"/>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row>
    <row r="311" spans="1:35" s="24" customFormat="1" ht="15.75">
      <c r="A311" s="120"/>
      <c r="B311" s="111"/>
      <c r="C311" s="90"/>
      <c r="D311" s="90"/>
      <c r="E311" s="23"/>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row>
    <row r="312" spans="1:35" s="24" customFormat="1" ht="15.75">
      <c r="A312" s="120"/>
      <c r="B312" s="111"/>
      <c r="C312" s="90"/>
      <c r="D312" s="90"/>
      <c r="E312" s="23"/>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row>
    <row r="313" spans="1:35" s="24" customFormat="1" ht="15.75">
      <c r="A313" s="120"/>
      <c r="B313" s="111"/>
      <c r="C313" s="90"/>
      <c r="D313" s="90"/>
      <c r="E313" s="23"/>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row>
    <row r="314" spans="1:35" s="24" customFormat="1" ht="15.75">
      <c r="A314" s="120"/>
      <c r="B314" s="111"/>
      <c r="C314" s="90"/>
      <c r="D314" s="90"/>
      <c r="E314" s="23"/>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row>
    <row r="315" spans="1:35" s="24" customFormat="1" ht="15.75">
      <c r="A315" s="120"/>
      <c r="B315" s="111"/>
      <c r="C315" s="90"/>
      <c r="D315" s="90"/>
      <c r="E315" s="23"/>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row>
    <row r="316" spans="1:35" s="24" customFormat="1" ht="15.75">
      <c r="A316" s="120"/>
      <c r="B316" s="111"/>
      <c r="C316" s="90"/>
      <c r="D316" s="90"/>
      <c r="E316" s="23"/>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row>
    <row r="317" spans="1:35" s="24" customFormat="1" ht="15.75">
      <c r="A317" s="120"/>
      <c r="B317" s="111"/>
      <c r="C317" s="90"/>
      <c r="D317" s="90"/>
      <c r="E317" s="23"/>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row>
    <row r="318" spans="1:35" s="24" customFormat="1" ht="15.75">
      <c r="A318" s="120"/>
      <c r="B318" s="111"/>
      <c r="C318" s="90"/>
      <c r="D318" s="90"/>
      <c r="E318" s="23"/>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row>
    <row r="319" spans="1:35" s="24" customFormat="1" ht="15.75">
      <c r="A319" s="120"/>
      <c r="B319" s="111"/>
      <c r="C319" s="90"/>
      <c r="D319" s="90"/>
      <c r="E319" s="23"/>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row>
    <row r="320" spans="1:35" s="24" customFormat="1" ht="15.75">
      <c r="A320" s="120"/>
      <c r="B320" s="111"/>
      <c r="C320" s="90"/>
      <c r="D320" s="90"/>
      <c r="E320" s="23"/>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row>
    <row r="321" spans="1:35" s="24" customFormat="1" ht="15.75">
      <c r="A321" s="120"/>
      <c r="B321" s="111"/>
      <c r="C321" s="90"/>
      <c r="D321" s="90"/>
      <c r="E321" s="23"/>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row>
    <row r="322" spans="1:35" s="24" customFormat="1" ht="15.75">
      <c r="A322" s="120"/>
      <c r="B322" s="111"/>
      <c r="C322" s="90"/>
      <c r="D322" s="90"/>
      <c r="E322" s="23"/>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row>
    <row r="323" spans="1:35" s="24" customFormat="1" ht="15.75">
      <c r="A323" s="120"/>
      <c r="B323" s="111"/>
      <c r="C323" s="90"/>
      <c r="D323" s="90"/>
      <c r="E323" s="23"/>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row>
    <row r="324" spans="1:35" s="24" customFormat="1" ht="15.75">
      <c r="A324" s="120"/>
      <c r="B324" s="111"/>
      <c r="C324" s="90"/>
      <c r="D324" s="90"/>
      <c r="E324" s="23"/>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row>
    <row r="325" spans="1:35" s="24" customFormat="1" ht="15.75">
      <c r="A325" s="120"/>
      <c r="B325" s="111"/>
      <c r="C325" s="90"/>
      <c r="D325" s="90"/>
      <c r="E325" s="23"/>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row>
    <row r="326" spans="1:35" s="24" customFormat="1" ht="15.75">
      <c r="A326" s="120"/>
      <c r="B326" s="111"/>
      <c r="C326" s="90"/>
      <c r="D326" s="90"/>
      <c r="E326" s="23"/>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row>
    <row r="327" spans="1:35" s="24" customFormat="1" ht="15.75">
      <c r="A327" s="120"/>
      <c r="B327" s="111"/>
      <c r="C327" s="90"/>
      <c r="D327" s="90"/>
      <c r="E327" s="23"/>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row>
    <row r="328" spans="1:35" s="24" customFormat="1" ht="15.75">
      <c r="A328" s="120"/>
      <c r="B328" s="111"/>
      <c r="C328" s="90"/>
      <c r="D328" s="90"/>
      <c r="E328" s="23"/>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row>
    <row r="329" spans="1:35" s="24" customFormat="1" ht="15.75">
      <c r="A329" s="120"/>
      <c r="B329" s="111"/>
      <c r="C329" s="90"/>
      <c r="D329" s="90"/>
      <c r="E329" s="23"/>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row>
    <row r="330" spans="1:35" s="24" customFormat="1" ht="15.75">
      <c r="A330" s="120"/>
      <c r="B330" s="111"/>
      <c r="C330" s="90"/>
      <c r="D330" s="90"/>
      <c r="E330" s="23"/>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row>
    <row r="331" spans="1:35" s="24" customFormat="1" ht="15.75">
      <c r="A331" s="120"/>
      <c r="B331" s="111"/>
      <c r="C331" s="90"/>
      <c r="D331" s="90"/>
      <c r="E331" s="23"/>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row>
    <row r="332" spans="1:35" s="24" customFormat="1" ht="15.75">
      <c r="A332" s="120"/>
      <c r="B332" s="111"/>
      <c r="C332" s="90"/>
      <c r="D332" s="90"/>
      <c r="E332" s="23"/>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row>
    <row r="333" spans="1:35" s="24" customFormat="1" ht="15.75">
      <c r="A333" s="120"/>
      <c r="B333" s="111"/>
      <c r="C333" s="90"/>
      <c r="D333" s="90"/>
      <c r="E333" s="23"/>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row>
    <row r="334" spans="1:35" s="24" customFormat="1" ht="15.75">
      <c r="A334" s="120"/>
      <c r="B334" s="111"/>
      <c r="C334" s="90"/>
      <c r="D334" s="90"/>
      <c r="E334" s="23"/>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row>
    <row r="335" spans="1:35" s="24" customFormat="1" ht="15.75">
      <c r="A335" s="120"/>
      <c r="B335" s="111"/>
      <c r="C335" s="90"/>
      <c r="D335" s="90"/>
      <c r="E335" s="23"/>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row>
    <row r="336" spans="1:35" s="24" customFormat="1" ht="15.75">
      <c r="A336" s="120"/>
      <c r="B336" s="111"/>
      <c r="C336" s="90"/>
      <c r="D336" s="90"/>
      <c r="E336" s="23"/>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row>
    <row r="337" spans="1:35" s="24" customFormat="1" ht="15.75">
      <c r="A337" s="120"/>
      <c r="B337" s="111"/>
      <c r="C337" s="90"/>
      <c r="D337" s="90"/>
      <c r="E337" s="23"/>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row>
    <row r="338" spans="1:35" s="24" customFormat="1" ht="15.75">
      <c r="A338" s="120"/>
      <c r="B338" s="111"/>
      <c r="C338" s="90"/>
      <c r="D338" s="90"/>
      <c r="E338" s="23"/>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row>
    <row r="339" spans="1:35" s="24" customFormat="1" ht="15.75">
      <c r="A339" s="120"/>
      <c r="B339" s="111"/>
      <c r="C339" s="90"/>
      <c r="D339" s="90"/>
      <c r="E339" s="23"/>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row>
    <row r="340" spans="1:35" s="24" customFormat="1" ht="15.75">
      <c r="A340" s="120"/>
      <c r="B340" s="111"/>
      <c r="C340" s="90"/>
      <c r="D340" s="90"/>
      <c r="E340" s="23"/>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row>
    <row r="341" spans="1:35" s="24" customFormat="1" ht="15.75">
      <c r="A341" s="120"/>
      <c r="B341" s="111"/>
      <c r="C341" s="90"/>
      <c r="D341" s="90"/>
      <c r="E341" s="23"/>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row>
    <row r="342" spans="1:35" s="24" customFormat="1" ht="15.75">
      <c r="A342" s="120"/>
      <c r="B342" s="111"/>
      <c r="C342" s="90"/>
      <c r="D342" s="90"/>
      <c r="E342" s="23"/>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row>
    <row r="343" spans="1:35" s="24" customFormat="1" ht="15.75">
      <c r="A343" s="120"/>
      <c r="B343" s="111"/>
      <c r="C343" s="90"/>
      <c r="D343" s="90"/>
      <c r="E343" s="23"/>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row>
    <row r="344" spans="1:35" s="24" customFormat="1" ht="15.75">
      <c r="A344" s="120"/>
      <c r="B344" s="111"/>
      <c r="C344" s="90"/>
      <c r="D344" s="90"/>
      <c r="E344" s="23"/>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row>
    <row r="345" spans="1:35" s="24" customFormat="1" ht="15.75">
      <c r="A345" s="120"/>
      <c r="B345" s="111"/>
      <c r="C345" s="90"/>
      <c r="D345" s="90"/>
      <c r="E345" s="23"/>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row>
    <row r="346" spans="1:35" s="24" customFormat="1" ht="15.75">
      <c r="A346" s="120"/>
      <c r="B346" s="111"/>
      <c r="C346" s="90"/>
      <c r="D346" s="90"/>
      <c r="E346" s="23"/>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row>
    <row r="347" spans="1:35" s="24" customFormat="1" ht="15.75">
      <c r="A347" s="120"/>
      <c r="B347" s="111"/>
      <c r="C347" s="90"/>
      <c r="D347" s="90"/>
      <c r="E347" s="23"/>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row>
    <row r="348" spans="1:35" s="24" customFormat="1" ht="15.75">
      <c r="A348" s="120"/>
      <c r="B348" s="111"/>
      <c r="C348" s="90"/>
      <c r="D348" s="90"/>
      <c r="E348" s="23"/>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row>
    <row r="349" spans="1:35" s="24" customFormat="1" ht="15.75">
      <c r="A349" s="120"/>
      <c r="B349" s="111"/>
      <c r="C349" s="90"/>
      <c r="D349" s="90"/>
      <c r="E349" s="23"/>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row>
    <row r="350" spans="1:35" s="24" customFormat="1" ht="15.75">
      <c r="A350" s="120"/>
      <c r="B350" s="111"/>
      <c r="C350" s="90"/>
      <c r="D350" s="90"/>
      <c r="E350" s="23"/>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row>
    <row r="351" spans="1:35" s="24" customFormat="1" ht="15.75">
      <c r="A351" s="120"/>
      <c r="B351" s="111"/>
      <c r="C351" s="90"/>
      <c r="D351" s="90"/>
      <c r="E351" s="23"/>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row>
    <row r="352" spans="1:35" s="24" customFormat="1" ht="15.75">
      <c r="A352" s="120"/>
      <c r="B352" s="111"/>
      <c r="C352" s="90"/>
      <c r="D352" s="90"/>
      <c r="E352" s="23"/>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row>
    <row r="353" spans="1:35" s="24" customFormat="1" ht="15.75">
      <c r="A353" s="120"/>
      <c r="B353" s="111"/>
      <c r="C353" s="90"/>
      <c r="D353" s="90"/>
      <c r="E353" s="23"/>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row>
    <row r="354" spans="1:35" s="24" customFormat="1" ht="15.75">
      <c r="A354" s="120"/>
      <c r="B354" s="111"/>
      <c r="C354" s="90"/>
      <c r="D354" s="90"/>
      <c r="E354" s="23"/>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row>
    <row r="355" spans="1:35" s="24" customFormat="1" ht="15.75">
      <c r="A355" s="120"/>
      <c r="B355" s="111"/>
      <c r="C355" s="90"/>
      <c r="D355" s="90"/>
      <c r="E355" s="23"/>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row>
    <row r="356" spans="1:35" s="24" customFormat="1" ht="15.75">
      <c r="A356" s="120"/>
      <c r="B356" s="111"/>
      <c r="C356" s="90"/>
      <c r="D356" s="90"/>
      <c r="E356" s="23"/>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row>
    <row r="357" spans="1:35" s="24" customFormat="1" ht="15.75">
      <c r="A357" s="120"/>
      <c r="B357" s="111"/>
      <c r="C357" s="90"/>
      <c r="D357" s="90"/>
      <c r="E357" s="23"/>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row>
    <row r="358" spans="1:35" s="24" customFormat="1" ht="15.75">
      <c r="A358" s="120"/>
      <c r="B358" s="111"/>
      <c r="C358" s="90"/>
      <c r="D358" s="90"/>
      <c r="E358" s="23"/>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row>
    <row r="359" spans="1:35" s="24" customFormat="1" ht="15.75">
      <c r="A359" s="120"/>
      <c r="B359" s="111"/>
      <c r="C359" s="90"/>
      <c r="D359" s="90"/>
      <c r="E359" s="23"/>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row>
    <row r="360" spans="1:35" s="24" customFormat="1" ht="15.75">
      <c r="A360" s="120"/>
      <c r="B360" s="111"/>
      <c r="C360" s="90"/>
      <c r="D360" s="90"/>
      <c r="E360" s="23"/>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row>
    <row r="361" spans="1:35" s="24" customFormat="1" ht="15.75">
      <c r="A361" s="120"/>
      <c r="B361" s="111"/>
      <c r="C361" s="90"/>
      <c r="D361" s="90"/>
      <c r="E361" s="23"/>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row>
    <row r="362" spans="1:35" s="24" customFormat="1" ht="15.75">
      <c r="A362" s="120"/>
      <c r="B362" s="111"/>
      <c r="C362" s="90"/>
      <c r="D362" s="90"/>
      <c r="E362" s="23"/>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row>
    <row r="363" spans="1:35" s="24" customFormat="1" ht="15.75">
      <c r="A363" s="120"/>
      <c r="B363" s="111"/>
      <c r="C363" s="90"/>
      <c r="D363" s="90"/>
      <c r="E363" s="23"/>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row>
    <row r="364" spans="1:35" s="24" customFormat="1" ht="15.75">
      <c r="A364" s="120"/>
      <c r="B364" s="111"/>
      <c r="C364" s="90"/>
      <c r="D364" s="90"/>
      <c r="E364" s="23"/>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row>
    <row r="365" spans="1:35" s="24" customFormat="1" ht="15.75">
      <c r="A365" s="120"/>
      <c r="B365" s="111"/>
      <c r="C365" s="90"/>
      <c r="D365" s="90"/>
      <c r="E365" s="23"/>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row>
    <row r="366" spans="1:35" s="24" customFormat="1" ht="15.75">
      <c r="A366" s="120"/>
      <c r="B366" s="111"/>
      <c r="C366" s="90"/>
      <c r="D366" s="90"/>
      <c r="E366" s="23"/>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row>
    <row r="367" spans="1:35" s="24" customFormat="1" ht="15.75">
      <c r="A367" s="120"/>
      <c r="B367" s="111"/>
      <c r="C367" s="90"/>
      <c r="D367" s="90"/>
      <c r="E367" s="23"/>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row>
    <row r="368" spans="1:35" s="24" customFormat="1" ht="15.75">
      <c r="A368" s="120"/>
      <c r="B368" s="111"/>
      <c r="C368" s="90"/>
      <c r="D368" s="90"/>
      <c r="E368" s="23"/>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row>
    <row r="369" spans="1:35" s="24" customFormat="1" ht="15.75">
      <c r="A369" s="120"/>
      <c r="B369" s="111"/>
      <c r="C369" s="90"/>
      <c r="D369" s="90"/>
      <c r="E369" s="23"/>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row>
    <row r="370" spans="1:35" s="24" customFormat="1" ht="15.75">
      <c r="A370" s="120"/>
      <c r="B370" s="111"/>
      <c r="C370" s="90"/>
      <c r="D370" s="90"/>
      <c r="E370" s="23"/>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row>
    <row r="371" spans="1:35" s="24" customFormat="1" ht="15.75">
      <c r="A371" s="120"/>
      <c r="B371" s="111"/>
      <c r="C371" s="90"/>
      <c r="D371" s="90"/>
      <c r="E371" s="23"/>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row>
    <row r="372" spans="1:35" s="24" customFormat="1" ht="15.75">
      <c r="A372" s="120"/>
      <c r="B372" s="111"/>
      <c r="C372" s="90"/>
      <c r="D372" s="90"/>
      <c r="E372" s="23"/>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row>
    <row r="373" spans="1:35" s="24" customFormat="1" ht="15.75">
      <c r="A373" s="120"/>
      <c r="B373" s="111"/>
      <c r="C373" s="90"/>
      <c r="D373" s="90"/>
      <c r="E373" s="23"/>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row>
    <row r="374" spans="1:35" s="24" customFormat="1" ht="15.75">
      <c r="A374" s="120"/>
      <c r="B374" s="111"/>
      <c r="C374" s="90"/>
      <c r="D374" s="90"/>
      <c r="E374" s="23"/>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row>
    <row r="375" spans="1:35" s="24" customFormat="1" ht="15.75">
      <c r="A375" s="120"/>
      <c r="B375" s="111"/>
      <c r="C375" s="90"/>
      <c r="D375" s="90"/>
      <c r="E375" s="23"/>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row>
    <row r="376" spans="1:35" s="24" customFormat="1" ht="15.75">
      <c r="A376" s="120"/>
      <c r="B376" s="111"/>
      <c r="C376" s="90"/>
      <c r="D376" s="90"/>
      <c r="E376" s="23"/>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row>
    <row r="377" spans="1:35" s="24" customFormat="1" ht="15.75">
      <c r="A377" s="120"/>
      <c r="B377" s="111"/>
      <c r="C377" s="90"/>
      <c r="D377" s="90"/>
      <c r="E377" s="23"/>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row>
    <row r="378" spans="1:35" s="24" customFormat="1" ht="15.75">
      <c r="A378" s="120"/>
      <c r="B378" s="111"/>
      <c r="C378" s="90"/>
      <c r="D378" s="90"/>
      <c r="E378" s="23"/>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row>
    <row r="379" spans="1:35" s="24" customFormat="1" ht="15.75">
      <c r="A379" s="120"/>
      <c r="B379" s="111"/>
      <c r="C379" s="90"/>
      <c r="D379" s="90"/>
      <c r="E379" s="23"/>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row>
    <row r="380" spans="1:35" s="24" customFormat="1" ht="15.75">
      <c r="A380" s="120"/>
      <c r="B380" s="111"/>
      <c r="C380" s="90"/>
      <c r="D380" s="90"/>
      <c r="E380" s="23"/>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row>
    <row r="381" spans="1:35" s="24" customFormat="1" ht="15.75">
      <c r="A381" s="120"/>
      <c r="B381" s="111"/>
      <c r="C381" s="90"/>
      <c r="D381" s="90"/>
      <c r="E381" s="23"/>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row>
    <row r="382" spans="1:35" s="24" customFormat="1" ht="15.75">
      <c r="A382" s="120"/>
      <c r="B382" s="111"/>
      <c r="C382" s="90"/>
      <c r="D382" s="90"/>
      <c r="E382" s="23"/>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row>
    <row r="383" spans="1:35" s="24" customFormat="1" ht="15.75">
      <c r="A383" s="120"/>
      <c r="B383" s="111"/>
      <c r="C383" s="90"/>
      <c r="D383" s="90"/>
      <c r="E383" s="23"/>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row>
    <row r="384" spans="1:35" s="24" customFormat="1" ht="15.75">
      <c r="A384" s="120"/>
      <c r="B384" s="111"/>
      <c r="C384" s="90"/>
      <c r="D384" s="90"/>
      <c r="E384" s="23"/>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row>
    <row r="385" spans="1:35" s="24" customFormat="1" ht="15.75">
      <c r="A385" s="120"/>
      <c r="B385" s="111"/>
      <c r="C385" s="90"/>
      <c r="D385" s="90"/>
      <c r="E385" s="23"/>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row>
    <row r="386" spans="1:35" s="24" customFormat="1" ht="15.75">
      <c r="A386" s="120"/>
      <c r="B386" s="111"/>
      <c r="C386" s="90"/>
      <c r="D386" s="90"/>
      <c r="E386" s="23"/>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row>
    <row r="387" spans="1:35" s="24" customFormat="1" ht="15.75">
      <c r="A387" s="120"/>
      <c r="B387" s="111"/>
      <c r="C387" s="90"/>
      <c r="D387" s="90"/>
      <c r="E387" s="23"/>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row>
    <row r="388" spans="1:35" s="24" customFormat="1" ht="15.75">
      <c r="A388" s="120"/>
      <c r="B388" s="111"/>
      <c r="C388" s="90"/>
      <c r="D388" s="90"/>
      <c r="E388" s="23"/>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row>
    <row r="389" spans="1:35" s="24" customFormat="1" ht="15.75">
      <c r="A389" s="120"/>
      <c r="B389" s="111"/>
      <c r="C389" s="90"/>
      <c r="D389" s="90"/>
      <c r="E389" s="23"/>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row>
    <row r="390" spans="1:35" s="24" customFormat="1" ht="15.75">
      <c r="A390" s="120"/>
      <c r="B390" s="111"/>
      <c r="C390" s="90"/>
      <c r="D390" s="90"/>
      <c r="E390" s="23"/>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row>
    <row r="391" spans="1:35" s="24" customFormat="1" ht="15.75">
      <c r="A391" s="120"/>
      <c r="B391" s="111"/>
      <c r="C391" s="90"/>
      <c r="D391" s="90"/>
      <c r="E391" s="23"/>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row>
    <row r="392" spans="1:35" s="24" customFormat="1" ht="15.75">
      <c r="A392" s="120"/>
      <c r="B392" s="111"/>
      <c r="C392" s="90"/>
      <c r="D392" s="90"/>
      <c r="E392" s="23"/>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row>
    <row r="393" spans="1:35" s="24" customFormat="1" ht="15.75">
      <c r="A393" s="120"/>
      <c r="B393" s="111"/>
      <c r="C393" s="90"/>
      <c r="D393" s="90"/>
      <c r="E393" s="23"/>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row>
    <row r="394" spans="1:35" s="24" customFormat="1" ht="15.75">
      <c r="A394" s="120"/>
      <c r="B394" s="111"/>
      <c r="C394" s="90"/>
      <c r="D394" s="90"/>
      <c r="E394" s="23"/>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row>
    <row r="395" spans="1:35" s="24" customFormat="1" ht="15.75">
      <c r="A395" s="120"/>
      <c r="B395" s="111"/>
      <c r="C395" s="90"/>
      <c r="D395" s="90"/>
      <c r="E395" s="23"/>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row>
    <row r="396" spans="1:35" s="24" customFormat="1" ht="15.75">
      <c r="A396" s="120"/>
      <c r="B396" s="111"/>
      <c r="C396" s="90"/>
      <c r="D396" s="90"/>
      <c r="E396" s="23"/>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row>
    <row r="397" spans="1:35" s="24" customFormat="1" ht="15.75">
      <c r="A397" s="120"/>
      <c r="B397" s="111"/>
      <c r="C397" s="90"/>
      <c r="D397" s="90"/>
      <c r="E397" s="23"/>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row>
    <row r="398" spans="1:35" s="24" customFormat="1" ht="15.75">
      <c r="A398" s="120"/>
      <c r="B398" s="111"/>
      <c r="C398" s="90"/>
      <c r="D398" s="90"/>
      <c r="E398" s="23"/>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row>
    <row r="399" spans="1:35" s="24" customFormat="1" ht="15.75">
      <c r="A399" s="120"/>
      <c r="B399" s="111"/>
      <c r="C399" s="90"/>
      <c r="D399" s="90"/>
      <c r="E399" s="23"/>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row>
    <row r="400" spans="1:35" s="24" customFormat="1" ht="15.75">
      <c r="A400" s="120"/>
      <c r="B400" s="111"/>
      <c r="C400" s="90"/>
      <c r="D400" s="90"/>
      <c r="E400" s="23"/>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row>
    <row r="401" spans="1:35" s="24" customFormat="1" ht="15.75">
      <c r="A401" s="120"/>
      <c r="B401" s="111"/>
      <c r="C401" s="90"/>
      <c r="D401" s="90"/>
      <c r="E401" s="23"/>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row>
    <row r="402" spans="1:35" s="24" customFormat="1" ht="15.75">
      <c r="A402" s="120"/>
      <c r="B402" s="111"/>
      <c r="C402" s="90"/>
      <c r="D402" s="90"/>
      <c r="E402" s="23"/>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row>
    <row r="403" spans="1:35" s="24" customFormat="1" ht="15.75">
      <c r="A403" s="120"/>
      <c r="B403" s="111"/>
      <c r="C403" s="90"/>
      <c r="D403" s="90"/>
      <c r="E403" s="23"/>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row>
    <row r="404" spans="1:35" s="24" customFormat="1" ht="15.75">
      <c r="A404" s="120"/>
      <c r="B404" s="111"/>
      <c r="C404" s="90"/>
      <c r="D404" s="90"/>
      <c r="E404" s="23"/>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row>
    <row r="405" spans="1:35" s="24" customFormat="1" ht="15.75">
      <c r="A405" s="120"/>
      <c r="B405" s="111"/>
      <c r="C405" s="90"/>
      <c r="D405" s="90"/>
      <c r="E405" s="23"/>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row>
    <row r="406" spans="1:35" s="24" customFormat="1" ht="15.75">
      <c r="A406" s="120"/>
      <c r="B406" s="111"/>
      <c r="C406" s="90"/>
      <c r="D406" s="90"/>
      <c r="E406" s="23"/>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row>
    <row r="407" spans="1:35" s="24" customFormat="1" ht="15.75">
      <c r="A407" s="120"/>
      <c r="B407" s="111"/>
      <c r="C407" s="90"/>
      <c r="D407" s="90"/>
      <c r="E407" s="23"/>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row>
    <row r="408" spans="1:35" s="24" customFormat="1" ht="15.75">
      <c r="A408" s="120"/>
      <c r="B408" s="111"/>
      <c r="C408" s="90"/>
      <c r="D408" s="90"/>
      <c r="E408" s="23"/>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row>
    <row r="409" spans="1:35" s="24" customFormat="1" ht="15.75">
      <c r="A409" s="120"/>
      <c r="B409" s="111"/>
      <c r="C409" s="90"/>
      <c r="D409" s="90"/>
      <c r="E409" s="23"/>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row>
    <row r="410" spans="1:35" s="24" customFormat="1" ht="15.75">
      <c r="A410" s="120"/>
      <c r="B410" s="111"/>
      <c r="C410" s="90"/>
      <c r="D410" s="90"/>
      <c r="E410" s="23"/>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row>
    <row r="411" spans="1:35" s="24" customFormat="1" ht="15.75">
      <c r="A411" s="120"/>
      <c r="B411" s="111"/>
      <c r="C411" s="90"/>
      <c r="D411" s="90"/>
      <c r="E411" s="23"/>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row>
    <row r="412" spans="1:35" s="24" customFormat="1" ht="15.75">
      <c r="A412" s="120"/>
      <c r="B412" s="111"/>
      <c r="C412" s="90"/>
      <c r="D412" s="90"/>
      <c r="E412" s="23"/>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row>
    <row r="413" spans="1:35" s="24" customFormat="1" ht="15.75">
      <c r="A413" s="120"/>
      <c r="B413" s="111"/>
      <c r="C413" s="90"/>
      <c r="D413" s="90"/>
      <c r="E413" s="23"/>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row>
    <row r="414" spans="1:35" s="24" customFormat="1" ht="15.75">
      <c r="A414" s="120"/>
      <c r="B414" s="111"/>
      <c r="C414" s="90"/>
      <c r="D414" s="90"/>
      <c r="E414" s="23"/>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row>
    <row r="415" spans="1:35" s="24" customFormat="1" ht="15.75">
      <c r="A415" s="120"/>
      <c r="B415" s="111"/>
      <c r="C415" s="90"/>
      <c r="D415" s="90"/>
      <c r="E415" s="23"/>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row>
    <row r="416" spans="1:35" s="24" customFormat="1" ht="15.75">
      <c r="A416" s="120"/>
      <c r="B416" s="111"/>
      <c r="C416" s="90"/>
      <c r="D416" s="90"/>
      <c r="E416" s="23"/>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row>
    <row r="417" spans="1:35" s="24" customFormat="1" ht="15.75">
      <c r="A417" s="120"/>
      <c r="B417" s="111"/>
      <c r="C417" s="90"/>
      <c r="D417" s="90"/>
      <c r="E417" s="23"/>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row>
    <row r="418" spans="1:35" s="24" customFormat="1" ht="15.75">
      <c r="A418" s="120"/>
      <c r="B418" s="111"/>
      <c r="C418" s="90"/>
      <c r="D418" s="90"/>
      <c r="E418" s="23"/>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row>
    <row r="419" spans="1:35" s="24" customFormat="1" ht="15.75">
      <c r="A419" s="120"/>
      <c r="B419" s="111"/>
      <c r="C419" s="90"/>
      <c r="D419" s="90"/>
      <c r="E419" s="23"/>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row>
    <row r="420" spans="1:35" s="24" customFormat="1" ht="15.75">
      <c r="A420" s="120"/>
      <c r="B420" s="111"/>
      <c r="C420" s="90"/>
      <c r="D420" s="90"/>
      <c r="E420" s="23"/>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row>
    <row r="421" spans="1:35" s="24" customFormat="1" ht="15.75">
      <c r="A421" s="120"/>
      <c r="B421" s="111"/>
      <c r="C421" s="90"/>
      <c r="D421" s="90"/>
      <c r="E421" s="23"/>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row>
    <row r="422" spans="1:35" s="24" customFormat="1" ht="15.75">
      <c r="A422" s="120"/>
      <c r="B422" s="111"/>
      <c r="C422" s="90"/>
      <c r="D422" s="90"/>
      <c r="E422" s="23"/>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row>
    <row r="423" spans="1:35" s="24" customFormat="1" ht="15.75">
      <c r="A423" s="120"/>
      <c r="B423" s="111"/>
      <c r="C423" s="90"/>
      <c r="D423" s="90"/>
      <c r="E423" s="23"/>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row>
    <row r="424" spans="1:35" s="24" customFormat="1" ht="15.75">
      <c r="A424" s="120"/>
      <c r="B424" s="111"/>
      <c r="C424" s="90"/>
      <c r="D424" s="90"/>
      <c r="E424" s="23"/>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row>
    <row r="425" spans="1:35" s="24" customFormat="1" ht="15.75">
      <c r="A425" s="120"/>
      <c r="B425" s="111"/>
      <c r="C425" s="90"/>
      <c r="D425" s="90"/>
      <c r="E425" s="23"/>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row>
    <row r="426" spans="1:35" s="24" customFormat="1" ht="15.75">
      <c r="A426" s="120"/>
      <c r="B426" s="111"/>
      <c r="C426" s="90"/>
      <c r="D426" s="90"/>
      <c r="E426" s="23"/>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row>
    <row r="427" spans="1:35" s="24" customFormat="1" ht="15.75">
      <c r="A427" s="120"/>
      <c r="B427" s="111"/>
      <c r="C427" s="90"/>
      <c r="D427" s="90"/>
      <c r="E427" s="23"/>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row>
    <row r="428" spans="1:35" s="24" customFormat="1" ht="15.75">
      <c r="A428" s="120"/>
      <c r="B428" s="111"/>
      <c r="C428" s="90"/>
      <c r="D428" s="90"/>
      <c r="E428" s="23"/>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row>
    <row r="429" spans="1:35" s="24" customFormat="1" ht="15.75">
      <c r="A429" s="120"/>
      <c r="B429" s="111"/>
      <c r="C429" s="90"/>
      <c r="D429" s="90"/>
      <c r="E429" s="23"/>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row>
    <row r="430" spans="1:35" s="24" customFormat="1" ht="15.75">
      <c r="A430" s="120"/>
      <c r="B430" s="111"/>
      <c r="C430" s="90"/>
      <c r="D430" s="90"/>
      <c r="E430" s="23"/>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row>
    <row r="431" spans="1:35" s="24" customFormat="1" ht="15.75">
      <c r="A431" s="120"/>
      <c r="B431" s="111"/>
      <c r="C431" s="90"/>
      <c r="D431" s="90"/>
      <c r="E431" s="23"/>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row>
    <row r="432" spans="1:35" s="24" customFormat="1" ht="15.75">
      <c r="A432" s="120"/>
      <c r="B432" s="111"/>
      <c r="C432" s="90"/>
      <c r="D432" s="90"/>
      <c r="E432" s="23"/>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row>
    <row r="433" spans="1:35" s="24" customFormat="1" ht="15.75">
      <c r="A433" s="120"/>
      <c r="B433" s="111"/>
      <c r="C433" s="90"/>
      <c r="D433" s="90"/>
      <c r="E433" s="23"/>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row>
    <row r="434" spans="1:35" s="24" customFormat="1" ht="15.75">
      <c r="A434" s="120"/>
      <c r="B434" s="111"/>
      <c r="C434" s="90"/>
      <c r="D434" s="90"/>
      <c r="E434" s="23"/>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row>
    <row r="435" spans="1:35" s="24" customFormat="1" ht="15.75">
      <c r="A435" s="120"/>
      <c r="B435" s="111"/>
      <c r="C435" s="90"/>
      <c r="D435" s="90"/>
      <c r="E435" s="23"/>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row>
    <row r="436" spans="1:35" s="24" customFormat="1" ht="15.75">
      <c r="A436" s="120"/>
      <c r="B436" s="111"/>
      <c r="C436" s="90"/>
      <c r="D436" s="90"/>
      <c r="E436" s="23"/>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row>
    <row r="437" spans="1:35" s="24" customFormat="1" ht="15.75">
      <c r="A437" s="120"/>
      <c r="B437" s="111"/>
      <c r="C437" s="90"/>
      <c r="D437" s="90"/>
      <c r="E437" s="23"/>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row>
    <row r="438" spans="1:35" s="24" customFormat="1" ht="15.75">
      <c r="A438" s="120"/>
      <c r="B438" s="111"/>
      <c r="C438" s="90"/>
      <c r="D438" s="90"/>
      <c r="E438" s="23"/>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row>
    <row r="439" spans="1:35" s="24" customFormat="1" ht="15.75">
      <c r="A439" s="120"/>
      <c r="B439" s="111"/>
      <c r="C439" s="90"/>
      <c r="D439" s="90"/>
      <c r="E439" s="23"/>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row>
    <row r="440" spans="1:35" s="24" customFormat="1" ht="15.75">
      <c r="A440" s="120"/>
      <c r="B440" s="111"/>
      <c r="C440" s="90"/>
      <c r="D440" s="90"/>
      <c r="E440" s="23"/>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row>
    <row r="441" spans="1:35" s="24" customFormat="1" ht="15.75">
      <c r="A441" s="120"/>
      <c r="B441" s="111"/>
      <c r="C441" s="90"/>
      <c r="D441" s="90"/>
      <c r="E441" s="23"/>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row>
    <row r="442" spans="1:35" s="24" customFormat="1" ht="15.75">
      <c r="A442" s="120"/>
      <c r="B442" s="111"/>
      <c r="C442" s="90"/>
      <c r="D442" s="90"/>
      <c r="E442" s="23"/>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row>
    <row r="443" spans="1:35" s="24" customFormat="1" ht="15.75">
      <c r="A443" s="120"/>
      <c r="B443" s="111"/>
      <c r="C443" s="90"/>
      <c r="D443" s="90"/>
      <c r="E443" s="23"/>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row>
    <row r="444" spans="1:35" s="24" customFormat="1" ht="15.75">
      <c r="A444" s="120"/>
      <c r="B444" s="111"/>
      <c r="C444" s="90"/>
      <c r="D444" s="90"/>
      <c r="E444" s="23"/>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row>
    <row r="445" spans="1:35" s="24" customFormat="1" ht="15.75">
      <c r="A445" s="120"/>
      <c r="B445" s="111"/>
      <c r="C445" s="90"/>
      <c r="D445" s="90"/>
      <c r="E445" s="23"/>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row>
    <row r="446" spans="1:35" s="24" customFormat="1" ht="15.75">
      <c r="A446" s="120"/>
      <c r="B446" s="111"/>
      <c r="C446" s="90"/>
      <c r="D446" s="90"/>
      <c r="E446" s="23"/>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row>
    <row r="447" spans="1:35" s="24" customFormat="1" ht="15.75">
      <c r="A447" s="120"/>
      <c r="B447" s="111"/>
      <c r="C447" s="90"/>
      <c r="D447" s="90"/>
      <c r="E447" s="23"/>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row>
    <row r="448" spans="1:35" s="24" customFormat="1" ht="15.75">
      <c r="A448" s="120"/>
      <c r="B448" s="111"/>
      <c r="C448" s="90"/>
      <c r="D448" s="90"/>
      <c r="E448" s="23"/>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row>
    <row r="449" spans="1:35" s="24" customFormat="1" ht="15.75">
      <c r="A449" s="120"/>
      <c r="B449" s="111"/>
      <c r="C449" s="90"/>
      <c r="D449" s="90"/>
      <c r="E449" s="23"/>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row>
    <row r="450" spans="1:35" s="24" customFormat="1" ht="15.75">
      <c r="A450" s="120"/>
      <c r="B450" s="111"/>
      <c r="C450" s="90"/>
      <c r="D450" s="90"/>
      <c r="E450" s="23"/>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row>
    <row r="451" spans="1:35" s="24" customFormat="1" ht="15.75">
      <c r="A451" s="120"/>
      <c r="B451" s="111"/>
      <c r="C451" s="90"/>
      <c r="D451" s="90"/>
      <c r="E451" s="23"/>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row>
    <row r="452" spans="1:35" s="24" customFormat="1" ht="15.75">
      <c r="A452" s="120"/>
      <c r="B452" s="111"/>
      <c r="C452" s="90"/>
      <c r="D452" s="90"/>
      <c r="E452" s="23"/>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row>
    <row r="453" spans="1:35" s="24" customFormat="1" ht="15.75">
      <c r="A453" s="120"/>
      <c r="B453" s="111"/>
      <c r="C453" s="90"/>
      <c r="D453" s="90"/>
      <c r="E453" s="23"/>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row>
    <row r="454" spans="1:35" s="24" customFormat="1" ht="15.75">
      <c r="A454" s="120"/>
      <c r="B454" s="111"/>
      <c r="C454" s="90"/>
      <c r="D454" s="90"/>
      <c r="E454" s="23"/>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row>
    <row r="455" spans="1:35" s="24" customFormat="1" ht="15.75">
      <c r="A455" s="120"/>
      <c r="B455" s="111"/>
      <c r="C455" s="90"/>
      <c r="D455" s="90"/>
      <c r="E455" s="23"/>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row>
    <row r="456" spans="1:35" s="24" customFormat="1" ht="15.75">
      <c r="A456" s="120"/>
      <c r="B456" s="111"/>
      <c r="C456" s="90"/>
      <c r="D456" s="90"/>
      <c r="E456" s="23"/>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row>
    <row r="457" spans="1:35" s="24" customFormat="1" ht="15.75">
      <c r="A457" s="120"/>
      <c r="B457" s="111"/>
      <c r="C457" s="90"/>
      <c r="D457" s="90"/>
      <c r="E457" s="23"/>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row>
    <row r="458" spans="1:35" s="24" customFormat="1" ht="15.75">
      <c r="A458" s="120"/>
      <c r="B458" s="111"/>
      <c r="C458" s="90"/>
      <c r="D458" s="90"/>
      <c r="E458" s="23"/>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row>
    <row r="459" spans="1:35" s="24" customFormat="1" ht="15.75">
      <c r="A459" s="120"/>
      <c r="B459" s="111"/>
      <c r="C459" s="90"/>
      <c r="D459" s="90"/>
      <c r="E459" s="23"/>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row>
    <row r="460" spans="1:35" s="24" customFormat="1" ht="15.75">
      <c r="A460" s="120"/>
      <c r="B460" s="111"/>
      <c r="C460" s="90"/>
      <c r="D460" s="90"/>
      <c r="E460" s="23"/>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row>
    <row r="461" spans="1:35" s="24" customFormat="1" ht="15.75">
      <c r="A461" s="120"/>
      <c r="B461" s="111"/>
      <c r="C461" s="90"/>
      <c r="D461" s="90"/>
      <c r="E461" s="23"/>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row>
    <row r="462" spans="1:35" s="24" customFormat="1" ht="15.75">
      <c r="A462" s="120"/>
      <c r="B462" s="111"/>
      <c r="C462" s="90"/>
      <c r="D462" s="90"/>
      <c r="E462" s="23"/>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row>
    <row r="463" spans="1:35" s="24" customFormat="1" ht="15.75">
      <c r="A463" s="120"/>
      <c r="B463" s="111"/>
      <c r="C463" s="90"/>
      <c r="D463" s="90"/>
      <c r="E463" s="23"/>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row>
    <row r="464" spans="1:35" s="24" customFormat="1" ht="15.75">
      <c r="A464" s="120"/>
      <c r="B464" s="111"/>
      <c r="C464" s="90"/>
      <c r="D464" s="90"/>
      <c r="E464" s="23"/>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row>
    <row r="465" spans="1:35" s="24" customFormat="1" ht="15.75">
      <c r="A465" s="120"/>
      <c r="B465" s="111"/>
      <c r="C465" s="90"/>
      <c r="D465" s="90"/>
      <c r="E465" s="23"/>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row>
    <row r="466" spans="1:35" s="24" customFormat="1" ht="15.75">
      <c r="A466" s="120"/>
      <c r="B466" s="111"/>
      <c r="C466" s="90"/>
      <c r="D466" s="90"/>
      <c r="E466" s="23"/>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row>
    <row r="467" spans="1:35" s="24" customFormat="1" ht="15.75">
      <c r="A467" s="120"/>
      <c r="B467" s="111"/>
      <c r="C467" s="90"/>
      <c r="D467" s="90"/>
      <c r="E467" s="23"/>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row>
    <row r="468" spans="1:35" s="24" customFormat="1" ht="15.75">
      <c r="A468" s="120"/>
      <c r="B468" s="111"/>
      <c r="C468" s="90"/>
      <c r="D468" s="90"/>
      <c r="E468" s="23"/>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row>
    <row r="469" spans="1:35" s="24" customFormat="1" ht="15.75">
      <c r="A469" s="120"/>
      <c r="B469" s="111"/>
      <c r="C469" s="90"/>
      <c r="D469" s="90"/>
      <c r="E469" s="23"/>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row>
    <row r="470" spans="1:35" s="24" customFormat="1" ht="15.75">
      <c r="A470" s="120"/>
      <c r="B470" s="111"/>
      <c r="C470" s="90"/>
      <c r="D470" s="90"/>
      <c r="E470" s="23"/>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row>
    <row r="471" spans="1:35" s="24" customFormat="1" ht="15.75">
      <c r="A471" s="120"/>
      <c r="B471" s="111"/>
      <c r="C471" s="90"/>
      <c r="D471" s="90"/>
      <c r="E471" s="23"/>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row>
    <row r="472" spans="1:35" s="24" customFormat="1" ht="15.75">
      <c r="A472" s="120"/>
      <c r="B472" s="111"/>
      <c r="C472" s="90"/>
      <c r="D472" s="90"/>
      <c r="E472" s="23"/>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row>
    <row r="473" spans="1:35" s="24" customFormat="1" ht="15.75">
      <c r="A473" s="120"/>
      <c r="B473" s="111"/>
      <c r="C473" s="90"/>
      <c r="D473" s="90"/>
      <c r="E473" s="23"/>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row>
    <row r="474" spans="1:35" s="24" customFormat="1" ht="15.75">
      <c r="A474" s="120"/>
      <c r="B474" s="111"/>
      <c r="C474" s="90"/>
      <c r="D474" s="90"/>
      <c r="E474" s="23"/>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row>
    <row r="475" spans="1:35" s="24" customFormat="1" ht="15.75">
      <c r="A475" s="120"/>
      <c r="B475" s="111"/>
      <c r="C475" s="90"/>
      <c r="D475" s="90"/>
      <c r="E475" s="23"/>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row>
    <row r="476" spans="1:35" s="24" customFormat="1" ht="15.75">
      <c r="A476" s="120"/>
      <c r="B476" s="111"/>
      <c r="C476" s="90"/>
      <c r="D476" s="90"/>
      <c r="E476" s="23"/>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row>
    <row r="477" spans="1:35" s="24" customFormat="1" ht="15.75">
      <c r="A477" s="120"/>
      <c r="B477" s="111"/>
      <c r="C477" s="90"/>
      <c r="D477" s="90"/>
      <c r="E477" s="23"/>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row>
    <row r="478" spans="1:35" s="24" customFormat="1" ht="15.75">
      <c r="A478" s="120"/>
      <c r="B478" s="111"/>
      <c r="C478" s="90"/>
      <c r="D478" s="90"/>
      <c r="E478" s="23"/>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row>
    <row r="479" spans="1:35" s="24" customFormat="1" ht="15.75">
      <c r="A479" s="120"/>
      <c r="B479" s="111"/>
      <c r="C479" s="90"/>
      <c r="D479" s="90"/>
      <c r="E479" s="23"/>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row>
    <row r="480" spans="1:35" s="24" customFormat="1" ht="15.75">
      <c r="A480" s="120"/>
      <c r="B480" s="111"/>
      <c r="C480" s="90"/>
      <c r="D480" s="90"/>
      <c r="E480" s="23"/>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row>
    <row r="481" spans="1:35" s="24" customFormat="1" ht="15.75">
      <c r="A481" s="120"/>
      <c r="B481" s="111"/>
      <c r="C481" s="90"/>
      <c r="D481" s="90"/>
      <c r="E481" s="23"/>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row>
    <row r="482" spans="1:35" s="24" customFormat="1" ht="15.75">
      <c r="A482" s="120"/>
      <c r="B482" s="111"/>
      <c r="C482" s="90"/>
      <c r="D482" s="90"/>
      <c r="E482" s="23"/>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row>
    <row r="483" spans="1:35" s="24" customFormat="1" ht="15.75">
      <c r="A483" s="120"/>
      <c r="B483" s="111"/>
      <c r="C483" s="90"/>
      <c r="D483" s="90"/>
      <c r="E483" s="23"/>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row>
    <row r="484" spans="1:35" s="24" customFormat="1" ht="15.75">
      <c r="A484" s="120"/>
      <c r="B484" s="111"/>
      <c r="C484" s="90"/>
      <c r="D484" s="90"/>
      <c r="E484" s="23"/>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row>
    <row r="485" spans="1:35" s="24" customFormat="1" ht="15.75">
      <c r="A485" s="120"/>
      <c r="B485" s="111"/>
      <c r="C485" s="90"/>
      <c r="D485" s="90"/>
      <c r="E485" s="23"/>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row>
    <row r="486" spans="1:35" s="24" customFormat="1" ht="15.75">
      <c r="A486" s="120"/>
      <c r="B486" s="111"/>
      <c r="C486" s="90"/>
      <c r="D486" s="90"/>
      <c r="E486" s="23"/>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row>
    <row r="487" spans="1:35" s="24" customFormat="1" ht="15.75">
      <c r="A487" s="120"/>
      <c r="B487" s="111"/>
      <c r="C487" s="90"/>
      <c r="D487" s="90"/>
      <c r="E487" s="23"/>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row>
    <row r="488" spans="1:35" s="24" customFormat="1" ht="15.75">
      <c r="A488" s="120"/>
      <c r="B488" s="111"/>
      <c r="C488" s="90"/>
      <c r="D488" s="90"/>
      <c r="E488" s="23"/>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row>
    <row r="489" spans="1:35" s="24" customFormat="1" ht="15.75">
      <c r="A489" s="120"/>
      <c r="B489" s="111"/>
      <c r="C489" s="90"/>
      <c r="D489" s="90"/>
      <c r="E489" s="23"/>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306"/>
      <c r="AF489" s="306"/>
      <c r="AG489" s="306"/>
      <c r="AH489" s="306"/>
      <c r="AI489" s="306"/>
    </row>
    <row r="490" spans="1:35" s="24" customFormat="1" ht="15.75">
      <c r="A490" s="120"/>
      <c r="B490" s="111"/>
      <c r="C490" s="90"/>
      <c r="D490" s="90"/>
      <c r="E490" s="23"/>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row>
    <row r="491" spans="1:35" s="24" customFormat="1" ht="15.75">
      <c r="A491" s="120"/>
      <c r="B491" s="111"/>
      <c r="C491" s="90"/>
      <c r="D491" s="90"/>
      <c r="E491" s="23"/>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306"/>
      <c r="AE491" s="306"/>
      <c r="AF491" s="306"/>
      <c r="AG491" s="306"/>
      <c r="AH491" s="306"/>
      <c r="AI491" s="306"/>
    </row>
    <row r="492" spans="1:35" s="24" customFormat="1" ht="15.75">
      <c r="A492" s="120"/>
      <c r="B492" s="111"/>
      <c r="C492" s="90"/>
      <c r="D492" s="90"/>
      <c r="E492" s="23"/>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306"/>
      <c r="AE492" s="306"/>
      <c r="AF492" s="306"/>
      <c r="AG492" s="306"/>
      <c r="AH492" s="306"/>
      <c r="AI492" s="306"/>
    </row>
    <row r="493" spans="1:35" s="24" customFormat="1" ht="15.75">
      <c r="A493" s="120"/>
      <c r="B493" s="111"/>
      <c r="C493" s="90"/>
      <c r="D493" s="90"/>
      <c r="E493" s="23"/>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row>
    <row r="494" spans="1:35" s="24" customFormat="1" ht="15.75">
      <c r="A494" s="120"/>
      <c r="B494" s="111"/>
      <c r="C494" s="90"/>
      <c r="D494" s="90"/>
      <c r="E494" s="23"/>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306"/>
      <c r="AF494" s="306"/>
      <c r="AG494" s="306"/>
      <c r="AH494" s="306"/>
      <c r="AI494" s="306"/>
    </row>
    <row r="495" spans="1:35" s="24" customFormat="1" ht="15.75">
      <c r="A495" s="120"/>
      <c r="B495" s="111"/>
      <c r="C495" s="90"/>
      <c r="D495" s="90"/>
      <c r="E495" s="23"/>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306"/>
      <c r="AE495" s="306"/>
      <c r="AF495" s="306"/>
      <c r="AG495" s="306"/>
      <c r="AH495" s="306"/>
      <c r="AI495" s="306"/>
    </row>
    <row r="496" spans="1:35" s="24" customFormat="1" ht="15.75">
      <c r="A496" s="120"/>
      <c r="B496" s="111"/>
      <c r="C496" s="90"/>
      <c r="D496" s="90"/>
      <c r="E496" s="23"/>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306"/>
      <c r="AE496" s="306"/>
      <c r="AF496" s="306"/>
      <c r="AG496" s="306"/>
      <c r="AH496" s="306"/>
      <c r="AI496" s="306"/>
    </row>
    <row r="497" spans="1:35" s="24" customFormat="1" ht="15.75">
      <c r="A497" s="120"/>
      <c r="B497" s="111"/>
      <c r="C497" s="90"/>
      <c r="D497" s="90"/>
      <c r="E497" s="23"/>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306"/>
      <c r="AF497" s="306"/>
      <c r="AG497" s="306"/>
      <c r="AH497" s="306"/>
      <c r="AI497" s="306"/>
    </row>
    <row r="498" spans="1:35" s="24" customFormat="1" ht="15.75">
      <c r="A498" s="120"/>
      <c r="B498" s="111"/>
      <c r="C498" s="90"/>
      <c r="D498" s="90"/>
      <c r="E498" s="23"/>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306"/>
      <c r="AF498" s="306"/>
      <c r="AG498" s="306"/>
      <c r="AH498" s="306"/>
      <c r="AI498" s="306"/>
    </row>
    <row r="499" spans="1:35" s="24" customFormat="1" ht="15.75">
      <c r="A499" s="120"/>
      <c r="B499" s="111"/>
      <c r="C499" s="90"/>
      <c r="D499" s="90"/>
      <c r="E499" s="23"/>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306"/>
      <c r="AF499" s="306"/>
      <c r="AG499" s="306"/>
      <c r="AH499" s="306"/>
      <c r="AI499" s="306"/>
    </row>
    <row r="500" spans="1:35" s="24" customFormat="1" ht="15.75">
      <c r="A500" s="120"/>
      <c r="B500" s="111"/>
      <c r="C500" s="90"/>
      <c r="D500" s="90"/>
      <c r="E500" s="23"/>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row>
    <row r="501" spans="1:35" s="24" customFormat="1" ht="15.75">
      <c r="A501" s="120"/>
      <c r="B501" s="111"/>
      <c r="C501" s="90"/>
      <c r="D501" s="90"/>
      <c r="E501" s="23"/>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row>
    <row r="502" spans="1:35" s="24" customFormat="1" ht="15.75">
      <c r="A502" s="120"/>
      <c r="B502" s="111"/>
      <c r="C502" s="90"/>
      <c r="D502" s="90"/>
      <c r="E502" s="23"/>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306"/>
      <c r="AE502" s="306"/>
      <c r="AF502" s="306"/>
      <c r="AG502" s="306"/>
      <c r="AH502" s="306"/>
      <c r="AI502" s="306"/>
    </row>
    <row r="503" spans="1:35" s="24" customFormat="1" ht="15.75">
      <c r="A503" s="120"/>
      <c r="B503" s="111"/>
      <c r="C503" s="90"/>
      <c r="D503" s="90"/>
      <c r="E503" s="23"/>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row>
    <row r="504" spans="1:35" s="24" customFormat="1" ht="15.75">
      <c r="A504" s="120"/>
      <c r="B504" s="111"/>
      <c r="C504" s="90"/>
      <c r="D504" s="90"/>
      <c r="E504" s="23"/>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306"/>
      <c r="AE504" s="306"/>
      <c r="AF504" s="306"/>
      <c r="AG504" s="306"/>
      <c r="AH504" s="306"/>
      <c r="AI504" s="306"/>
    </row>
    <row r="505" spans="1:35" s="24" customFormat="1" ht="15.75">
      <c r="A505" s="120"/>
      <c r="B505" s="111"/>
      <c r="C505" s="90"/>
      <c r="D505" s="90"/>
      <c r="E505" s="23"/>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306"/>
      <c r="AF505" s="306"/>
      <c r="AG505" s="306"/>
      <c r="AH505" s="306"/>
      <c r="AI505" s="306"/>
    </row>
    <row r="506" spans="1:35" s="24" customFormat="1" ht="15.75">
      <c r="A506" s="120"/>
      <c r="B506" s="111"/>
      <c r="C506" s="90"/>
      <c r="D506" s="90"/>
      <c r="E506" s="23"/>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306"/>
      <c r="AF506" s="306"/>
      <c r="AG506" s="306"/>
      <c r="AH506" s="306"/>
      <c r="AI506" s="306"/>
    </row>
    <row r="507" spans="1:35" s="24" customFormat="1" ht="15.75">
      <c r="A507" s="120"/>
      <c r="B507" s="111"/>
      <c r="C507" s="90"/>
      <c r="D507" s="90"/>
      <c r="E507" s="23"/>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306"/>
      <c r="AF507" s="306"/>
      <c r="AG507" s="306"/>
      <c r="AH507" s="306"/>
      <c r="AI507" s="306"/>
    </row>
    <row r="508" spans="1:35" s="24" customFormat="1" ht="15.75">
      <c r="A508" s="120"/>
      <c r="B508" s="111"/>
      <c r="C508" s="90"/>
      <c r="D508" s="90"/>
      <c r="E508" s="23"/>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306"/>
      <c r="AF508" s="306"/>
      <c r="AG508" s="306"/>
      <c r="AH508" s="306"/>
      <c r="AI508" s="306"/>
    </row>
    <row r="509" spans="1:35" s="24" customFormat="1" ht="15.75">
      <c r="A509" s="120"/>
      <c r="B509" s="111"/>
      <c r="C509" s="90"/>
      <c r="D509" s="90"/>
      <c r="E509" s="23"/>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306"/>
      <c r="AF509" s="306"/>
      <c r="AG509" s="306"/>
      <c r="AH509" s="306"/>
      <c r="AI509" s="306"/>
    </row>
    <row r="510" spans="1:35" s="24" customFormat="1" ht="15.75">
      <c r="A510" s="120"/>
      <c r="B510" s="111"/>
      <c r="C510" s="90"/>
      <c r="D510" s="90"/>
      <c r="E510" s="23"/>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306"/>
      <c r="AF510" s="306"/>
      <c r="AG510" s="306"/>
      <c r="AH510" s="306"/>
      <c r="AI510" s="306"/>
    </row>
    <row r="511" spans="1:35" s="24" customFormat="1" ht="15.75">
      <c r="A511" s="120"/>
      <c r="B511" s="111"/>
      <c r="C511" s="90"/>
      <c r="D511" s="90"/>
      <c r="E511" s="23"/>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row>
    <row r="512" spans="1:35" s="24" customFormat="1" ht="15.75">
      <c r="A512" s="120"/>
      <c r="B512" s="111"/>
      <c r="C512" s="90"/>
      <c r="D512" s="90"/>
      <c r="E512" s="23"/>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row>
    <row r="513" spans="1:35" s="24" customFormat="1" ht="15.75">
      <c r="A513" s="120"/>
      <c r="B513" s="111"/>
      <c r="C513" s="90"/>
      <c r="D513" s="90"/>
      <c r="E513" s="23"/>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row>
    <row r="514" spans="1:35" s="24" customFormat="1" ht="15.75">
      <c r="A514" s="120"/>
      <c r="B514" s="111"/>
      <c r="C514" s="90"/>
      <c r="D514" s="90"/>
      <c r="E514" s="23"/>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306"/>
      <c r="AF514" s="306"/>
      <c r="AG514" s="306"/>
      <c r="AH514" s="306"/>
      <c r="AI514" s="306"/>
    </row>
    <row r="515" spans="1:35" s="24" customFormat="1" ht="15.75">
      <c r="A515" s="120"/>
      <c r="B515" s="111"/>
      <c r="C515" s="90"/>
      <c r="D515" s="90"/>
      <c r="E515" s="23"/>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06"/>
      <c r="AG515" s="306"/>
      <c r="AH515" s="306"/>
      <c r="AI515" s="306"/>
    </row>
    <row r="516" spans="1:35" s="24" customFormat="1" ht="15.75">
      <c r="A516" s="120"/>
      <c r="B516" s="111"/>
      <c r="C516" s="90"/>
      <c r="D516" s="90"/>
      <c r="E516" s="23"/>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306"/>
      <c r="AF516" s="306"/>
      <c r="AG516" s="306"/>
      <c r="AH516" s="306"/>
      <c r="AI516" s="306"/>
    </row>
    <row r="517" spans="1:35" s="24" customFormat="1" ht="15.75">
      <c r="A517" s="120"/>
      <c r="B517" s="111"/>
      <c r="C517" s="90"/>
      <c r="D517" s="90"/>
      <c r="E517" s="23"/>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row>
    <row r="518" spans="1:35" s="24" customFormat="1" ht="15.75">
      <c r="A518" s="120"/>
      <c r="B518" s="111"/>
      <c r="C518" s="90"/>
      <c r="D518" s="90"/>
      <c r="E518" s="23"/>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306"/>
      <c r="AE518" s="306"/>
      <c r="AF518" s="306"/>
      <c r="AG518" s="306"/>
      <c r="AH518" s="306"/>
      <c r="AI518" s="306"/>
    </row>
    <row r="519" spans="1:35" s="24" customFormat="1" ht="15.75">
      <c r="A519" s="120"/>
      <c r="B519" s="111"/>
      <c r="C519" s="90"/>
      <c r="D519" s="90"/>
      <c r="E519" s="23"/>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306"/>
    </row>
    <row r="520" spans="1:35" s="24" customFormat="1" ht="15.75">
      <c r="A520" s="120"/>
      <c r="B520" s="111"/>
      <c r="C520" s="90"/>
      <c r="D520" s="90"/>
      <c r="E520" s="23"/>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row>
    <row r="521" spans="1:35" s="24" customFormat="1" ht="15.75">
      <c r="A521" s="120"/>
      <c r="B521" s="111"/>
      <c r="C521" s="90"/>
      <c r="D521" s="90"/>
      <c r="E521" s="23"/>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row>
    <row r="522" spans="1:35" s="24" customFormat="1" ht="15.75">
      <c r="A522" s="120"/>
      <c r="B522" s="111"/>
      <c r="C522" s="90"/>
      <c r="D522" s="90"/>
      <c r="E522" s="23"/>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row>
    <row r="523" spans="1:35" s="24" customFormat="1" ht="15.75">
      <c r="A523" s="120"/>
      <c r="B523" s="111"/>
      <c r="C523" s="90"/>
      <c r="D523" s="90"/>
      <c r="E523" s="23"/>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row>
    <row r="524" spans="1:35" s="24" customFormat="1" ht="15.75">
      <c r="A524" s="120"/>
      <c r="B524" s="111"/>
      <c r="C524" s="90"/>
      <c r="D524" s="90"/>
      <c r="E524" s="23"/>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306"/>
      <c r="AE524" s="306"/>
      <c r="AF524" s="306"/>
      <c r="AG524" s="306"/>
      <c r="AH524" s="306"/>
      <c r="AI524" s="306"/>
    </row>
    <row r="525" spans="1:35" s="24" customFormat="1" ht="15.75">
      <c r="A525" s="120"/>
      <c r="B525" s="111"/>
      <c r="C525" s="90"/>
      <c r="D525" s="90"/>
      <c r="E525" s="23"/>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306"/>
      <c r="AE525" s="306"/>
      <c r="AF525" s="306"/>
      <c r="AG525" s="306"/>
      <c r="AH525" s="306"/>
      <c r="AI525" s="306"/>
    </row>
    <row r="526" spans="1:35" s="24" customFormat="1" ht="15.75">
      <c r="A526" s="120"/>
      <c r="B526" s="111"/>
      <c r="C526" s="90"/>
      <c r="D526" s="90"/>
      <c r="E526" s="23"/>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306"/>
      <c r="AE526" s="306"/>
      <c r="AF526" s="306"/>
      <c r="AG526" s="306"/>
      <c r="AH526" s="306"/>
      <c r="AI526" s="306"/>
    </row>
    <row r="527" spans="1:35" s="24" customFormat="1" ht="15.75">
      <c r="A527" s="120"/>
      <c r="B527" s="111"/>
      <c r="C527" s="90"/>
      <c r="D527" s="90"/>
      <c r="E527" s="23"/>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row>
    <row r="528" spans="1:35" s="24" customFormat="1" ht="15.75">
      <c r="A528" s="120"/>
      <c r="B528" s="111"/>
      <c r="C528" s="90"/>
      <c r="D528" s="90"/>
      <c r="E528" s="23"/>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306"/>
      <c r="AF528" s="306"/>
      <c r="AG528" s="306"/>
      <c r="AH528" s="306"/>
      <c r="AI528" s="306"/>
    </row>
    <row r="529" spans="1:35" s="24" customFormat="1" ht="15.75">
      <c r="A529" s="120"/>
      <c r="B529" s="111"/>
      <c r="C529" s="90"/>
      <c r="D529" s="90"/>
      <c r="E529" s="23"/>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306"/>
      <c r="AF529" s="306"/>
      <c r="AG529" s="306"/>
      <c r="AH529" s="306"/>
      <c r="AI529" s="306"/>
    </row>
    <row r="530" spans="1:35" s="24" customFormat="1" ht="15.75">
      <c r="A530" s="120"/>
      <c r="B530" s="111"/>
      <c r="C530" s="90"/>
      <c r="D530" s="90"/>
      <c r="E530" s="23"/>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306"/>
      <c r="AF530" s="306"/>
      <c r="AG530" s="306"/>
      <c r="AH530" s="306"/>
      <c r="AI530" s="306"/>
    </row>
    <row r="531" spans="1:35" s="24" customFormat="1" ht="15.75">
      <c r="A531" s="120"/>
      <c r="B531" s="111"/>
      <c r="C531" s="90"/>
      <c r="D531" s="90"/>
      <c r="E531" s="23"/>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306"/>
      <c r="AE531" s="306"/>
      <c r="AF531" s="306"/>
      <c r="AG531" s="306"/>
      <c r="AH531" s="306"/>
      <c r="AI531" s="306"/>
    </row>
    <row r="532" spans="1:35" s="24" customFormat="1" ht="15.75">
      <c r="A532" s="120"/>
      <c r="B532" s="111"/>
      <c r="C532" s="90"/>
      <c r="D532" s="90"/>
      <c r="E532" s="23"/>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306"/>
      <c r="AE532" s="306"/>
      <c r="AF532" s="306"/>
      <c r="AG532" s="306"/>
      <c r="AH532" s="306"/>
      <c r="AI532" s="306"/>
    </row>
    <row r="533" spans="1:35" s="24" customFormat="1" ht="15.75">
      <c r="A533" s="120"/>
      <c r="B533" s="111"/>
      <c r="C533" s="90"/>
      <c r="D533" s="90"/>
      <c r="E533" s="23"/>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row>
    <row r="534" spans="1:35" s="24" customFormat="1" ht="15.75">
      <c r="A534" s="120"/>
      <c r="B534" s="111"/>
      <c r="C534" s="90"/>
      <c r="D534" s="90"/>
      <c r="E534" s="23"/>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306"/>
      <c r="AF534" s="306"/>
      <c r="AG534" s="306"/>
      <c r="AH534" s="306"/>
      <c r="AI534" s="306"/>
    </row>
    <row r="535" spans="1:35" s="24" customFormat="1" ht="15.75">
      <c r="A535" s="120"/>
      <c r="B535" s="111"/>
      <c r="C535" s="90"/>
      <c r="D535" s="90"/>
      <c r="E535" s="23"/>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306"/>
      <c r="AF535" s="306"/>
      <c r="AG535" s="306"/>
      <c r="AH535" s="306"/>
      <c r="AI535" s="306"/>
    </row>
    <row r="536" spans="1:35" s="24" customFormat="1" ht="15.75">
      <c r="A536" s="120"/>
      <c r="B536" s="111"/>
      <c r="C536" s="90"/>
      <c r="D536" s="90"/>
      <c r="E536" s="23"/>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306"/>
      <c r="AF536" s="306"/>
      <c r="AG536" s="306"/>
      <c r="AH536" s="306"/>
      <c r="AI536" s="306"/>
    </row>
    <row r="537" spans="1:35" s="24" customFormat="1" ht="15.75">
      <c r="A537" s="120"/>
      <c r="B537" s="111"/>
      <c r="C537" s="90"/>
      <c r="D537" s="90"/>
      <c r="E537" s="23"/>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306"/>
      <c r="AF537" s="306"/>
      <c r="AG537" s="306"/>
      <c r="AH537" s="306"/>
      <c r="AI537" s="306"/>
    </row>
    <row r="538" spans="1:35" s="24" customFormat="1" ht="15.75">
      <c r="A538" s="120"/>
      <c r="B538" s="111"/>
      <c r="C538" s="90"/>
      <c r="D538" s="90"/>
      <c r="E538" s="23"/>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306"/>
      <c r="AF538" s="306"/>
      <c r="AG538" s="306"/>
      <c r="AH538" s="306"/>
      <c r="AI538" s="306"/>
    </row>
    <row r="539" spans="1:35" s="24" customFormat="1" ht="15.75">
      <c r="A539" s="120"/>
      <c r="B539" s="111"/>
      <c r="C539" s="90"/>
      <c r="D539" s="90"/>
      <c r="E539" s="23"/>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306"/>
      <c r="AF539" s="306"/>
      <c r="AG539" s="306"/>
      <c r="AH539" s="306"/>
      <c r="AI539" s="306"/>
    </row>
    <row r="540" spans="1:35" s="24" customFormat="1" ht="15.75">
      <c r="A540" s="120"/>
      <c r="B540" s="111"/>
      <c r="C540" s="90"/>
      <c r="D540" s="90"/>
      <c r="E540" s="23"/>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306"/>
      <c r="AE540" s="306"/>
      <c r="AF540" s="306"/>
      <c r="AG540" s="306"/>
      <c r="AH540" s="306"/>
      <c r="AI540" s="306"/>
    </row>
    <row r="541" spans="1:35" s="24" customFormat="1" ht="15.75">
      <c r="A541" s="120"/>
      <c r="B541" s="111"/>
      <c r="C541" s="90"/>
      <c r="D541" s="90"/>
      <c r="E541" s="23"/>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06"/>
      <c r="AG541" s="306"/>
      <c r="AH541" s="306"/>
      <c r="AI541" s="306"/>
    </row>
    <row r="542" spans="1:35" s="24" customFormat="1" ht="15.75">
      <c r="A542" s="120"/>
      <c r="B542" s="111"/>
      <c r="C542" s="90"/>
      <c r="D542" s="90"/>
      <c r="E542" s="23"/>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row>
    <row r="543" spans="1:35" s="24" customFormat="1" ht="15.75">
      <c r="A543" s="120"/>
      <c r="B543" s="111"/>
      <c r="C543" s="90"/>
      <c r="D543" s="90"/>
      <c r="E543" s="23"/>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row>
    <row r="544" spans="1:35" s="24" customFormat="1" ht="15.75">
      <c r="A544" s="120"/>
      <c r="B544" s="111"/>
      <c r="C544" s="90"/>
      <c r="D544" s="90"/>
      <c r="E544" s="23"/>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306"/>
      <c r="AF544" s="306"/>
      <c r="AG544" s="306"/>
      <c r="AH544" s="306"/>
      <c r="AI544" s="306"/>
    </row>
    <row r="545" spans="1:35" s="24" customFormat="1" ht="15.75">
      <c r="A545" s="120"/>
      <c r="B545" s="111"/>
      <c r="C545" s="90"/>
      <c r="D545" s="90"/>
      <c r="E545" s="23"/>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306"/>
      <c r="AF545" s="306"/>
      <c r="AG545" s="306"/>
      <c r="AH545" s="306"/>
      <c r="AI545" s="306"/>
    </row>
    <row r="546" spans="1:35" s="24" customFormat="1" ht="15.75">
      <c r="A546" s="120"/>
      <c r="B546" s="111"/>
      <c r="C546" s="90"/>
      <c r="D546" s="90"/>
      <c r="E546" s="23"/>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306"/>
      <c r="AF546" s="306"/>
      <c r="AG546" s="306"/>
      <c r="AH546" s="306"/>
      <c r="AI546" s="306"/>
    </row>
    <row r="547" spans="1:35" s="24" customFormat="1" ht="15.75">
      <c r="A547" s="120"/>
      <c r="B547" s="111"/>
      <c r="C547" s="90"/>
      <c r="D547" s="90"/>
      <c r="E547" s="23"/>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306"/>
      <c r="AG547" s="306"/>
      <c r="AH547" s="306"/>
      <c r="AI547" s="306"/>
    </row>
    <row r="548" spans="1:35" s="24" customFormat="1" ht="15.75">
      <c r="A548" s="120"/>
      <c r="B548" s="111"/>
      <c r="C548" s="90"/>
      <c r="D548" s="90"/>
      <c r="E548" s="23"/>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306"/>
    </row>
    <row r="549" spans="1:35" s="24" customFormat="1" ht="15.75">
      <c r="A549" s="120"/>
      <c r="B549" s="111"/>
      <c r="C549" s="90"/>
      <c r="D549" s="90"/>
      <c r="E549" s="23"/>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row>
    <row r="550" spans="1:35" s="24" customFormat="1" ht="15.75">
      <c r="A550" s="120"/>
      <c r="B550" s="111"/>
      <c r="C550" s="90"/>
      <c r="D550" s="90"/>
      <c r="E550" s="23"/>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306"/>
      <c r="AE550" s="306"/>
      <c r="AF550" s="306"/>
      <c r="AG550" s="306"/>
      <c r="AH550" s="306"/>
      <c r="AI550" s="306"/>
    </row>
    <row r="551" spans="1:35" s="24" customFormat="1" ht="15.75">
      <c r="A551" s="120"/>
      <c r="B551" s="111"/>
      <c r="C551" s="90"/>
      <c r="D551" s="90"/>
      <c r="E551" s="23"/>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306"/>
      <c r="AE551" s="306"/>
      <c r="AF551" s="306"/>
      <c r="AG551" s="306"/>
      <c r="AH551" s="306"/>
      <c r="AI551" s="306"/>
    </row>
    <row r="552" spans="1:35" s="24" customFormat="1" ht="15.75">
      <c r="A552" s="120"/>
      <c r="B552" s="111"/>
      <c r="C552" s="90"/>
      <c r="D552" s="90"/>
      <c r="E552" s="23"/>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306"/>
      <c r="AF552" s="306"/>
      <c r="AG552" s="306"/>
      <c r="AH552" s="306"/>
      <c r="AI552" s="306"/>
    </row>
    <row r="553" spans="1:35" s="24" customFormat="1" ht="15.75">
      <c r="A553" s="120"/>
      <c r="B553" s="111"/>
      <c r="C553" s="90"/>
      <c r="D553" s="90"/>
      <c r="E553" s="23"/>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row>
    <row r="554" spans="1:35" s="24" customFormat="1" ht="15.75">
      <c r="A554" s="120"/>
      <c r="B554" s="111"/>
      <c r="C554" s="90"/>
      <c r="D554" s="90"/>
      <c r="E554" s="23"/>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306"/>
      <c r="AE554" s="306"/>
      <c r="AF554" s="306"/>
      <c r="AG554" s="306"/>
      <c r="AH554" s="306"/>
      <c r="AI554" s="306"/>
    </row>
    <row r="555" spans="1:35" s="24" customFormat="1" ht="15.75">
      <c r="A555" s="120"/>
      <c r="B555" s="111"/>
      <c r="C555" s="90"/>
      <c r="D555" s="90"/>
      <c r="E555" s="23"/>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306"/>
      <c r="AE555" s="306"/>
      <c r="AF555" s="306"/>
      <c r="AG555" s="306"/>
      <c r="AH555" s="306"/>
      <c r="AI555" s="306"/>
    </row>
    <row r="556" spans="1:35" s="24" customFormat="1" ht="15.75">
      <c r="A556" s="120"/>
      <c r="B556" s="111"/>
      <c r="C556" s="90"/>
      <c r="D556" s="90"/>
      <c r="E556" s="23"/>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306"/>
      <c r="AF556" s="306"/>
      <c r="AG556" s="306"/>
      <c r="AH556" s="306"/>
      <c r="AI556" s="306"/>
    </row>
    <row r="557" spans="1:35" s="24" customFormat="1" ht="15.75">
      <c r="A557" s="120"/>
      <c r="B557" s="111"/>
      <c r="C557" s="90"/>
      <c r="D557" s="90"/>
      <c r="E557" s="23"/>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306"/>
      <c r="AF557" s="306"/>
      <c r="AG557" s="306"/>
      <c r="AH557" s="306"/>
      <c r="AI557" s="306"/>
    </row>
    <row r="558" spans="1:35" s="24" customFormat="1" ht="15.75">
      <c r="A558" s="120"/>
      <c r="B558" s="111"/>
      <c r="C558" s="90"/>
      <c r="D558" s="90"/>
      <c r="E558" s="23"/>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row>
    <row r="559" spans="1:35" s="24" customFormat="1" ht="15.75">
      <c r="A559" s="120"/>
      <c r="B559" s="111"/>
      <c r="C559" s="90"/>
      <c r="D559" s="90"/>
      <c r="E559" s="23"/>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306"/>
      <c r="AE559" s="306"/>
      <c r="AF559" s="306"/>
      <c r="AG559" s="306"/>
      <c r="AH559" s="306"/>
      <c r="AI559" s="306"/>
    </row>
    <row r="560" spans="1:35" s="24" customFormat="1" ht="15.75">
      <c r="A560" s="120"/>
      <c r="B560" s="111"/>
      <c r="C560" s="90"/>
      <c r="D560" s="90"/>
      <c r="E560" s="23"/>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306"/>
      <c r="AF560" s="306"/>
      <c r="AG560" s="306"/>
      <c r="AH560" s="306"/>
      <c r="AI560" s="306"/>
    </row>
    <row r="561" spans="1:35" s="24" customFormat="1" ht="15.75">
      <c r="A561" s="120"/>
      <c r="B561" s="111"/>
      <c r="C561" s="90"/>
      <c r="D561" s="90"/>
      <c r="E561" s="23"/>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306"/>
      <c r="AF561" s="306"/>
      <c r="AG561" s="306"/>
      <c r="AH561" s="306"/>
      <c r="AI561" s="306"/>
    </row>
    <row r="562" spans="1:35" s="24" customFormat="1" ht="15.75">
      <c r="A562" s="120"/>
      <c r="B562" s="111"/>
      <c r="C562" s="90"/>
      <c r="D562" s="90"/>
      <c r="E562" s="23"/>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row>
    <row r="563" spans="1:35" s="24" customFormat="1" ht="15.75">
      <c r="A563" s="120"/>
      <c r="B563" s="111"/>
      <c r="C563" s="90"/>
      <c r="D563" s="90"/>
      <c r="E563" s="23"/>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row>
    <row r="564" spans="1:35" s="24" customFormat="1" ht="15.75">
      <c r="A564" s="120"/>
      <c r="B564" s="111"/>
      <c r="C564" s="90"/>
      <c r="D564" s="90"/>
      <c r="E564" s="23"/>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row>
    <row r="565" spans="1:35" s="24" customFormat="1" ht="15.75">
      <c r="A565" s="120"/>
      <c r="B565" s="111"/>
      <c r="C565" s="90"/>
      <c r="D565" s="90"/>
      <c r="E565" s="23"/>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306"/>
      <c r="AF565" s="306"/>
      <c r="AG565" s="306"/>
      <c r="AH565" s="306"/>
      <c r="AI565" s="306"/>
    </row>
    <row r="566" spans="1:35" s="24" customFormat="1" ht="15.75">
      <c r="A566" s="120"/>
      <c r="B566" s="111"/>
      <c r="C566" s="90"/>
      <c r="D566" s="90"/>
      <c r="E566" s="23"/>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306"/>
      <c r="AF566" s="306"/>
      <c r="AG566" s="306"/>
      <c r="AH566" s="306"/>
      <c r="AI566" s="306"/>
    </row>
    <row r="567" spans="1:35" s="24" customFormat="1" ht="15.75">
      <c r="A567" s="120"/>
      <c r="B567" s="111"/>
      <c r="C567" s="90"/>
      <c r="D567" s="90"/>
      <c r="E567" s="23"/>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306"/>
      <c r="AF567" s="306"/>
      <c r="AG567" s="306"/>
      <c r="AH567" s="306"/>
      <c r="AI567" s="306"/>
    </row>
    <row r="568" spans="1:35" s="24" customFormat="1" ht="15.75">
      <c r="A568" s="120"/>
      <c r="B568" s="111"/>
      <c r="C568" s="90"/>
      <c r="D568" s="90"/>
      <c r="E568" s="23"/>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306"/>
      <c r="AE568" s="306"/>
      <c r="AF568" s="306"/>
      <c r="AG568" s="306"/>
      <c r="AH568" s="306"/>
      <c r="AI568" s="306"/>
    </row>
    <row r="569" spans="1:35" s="24" customFormat="1" ht="15.75">
      <c r="A569" s="120"/>
      <c r="B569" s="111"/>
      <c r="C569" s="90"/>
      <c r="D569" s="90"/>
      <c r="E569" s="23"/>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row>
    <row r="570" spans="1:35" s="24" customFormat="1" ht="15.75">
      <c r="A570" s="120"/>
      <c r="B570" s="111"/>
      <c r="C570" s="90"/>
      <c r="D570" s="90"/>
      <c r="E570" s="23"/>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306"/>
      <c r="AF570" s="306"/>
      <c r="AG570" s="306"/>
      <c r="AH570" s="306"/>
      <c r="AI570" s="306"/>
    </row>
    <row r="571" spans="1:35" s="24" customFormat="1" ht="15.75">
      <c r="A571" s="120"/>
      <c r="B571" s="111"/>
      <c r="C571" s="90"/>
      <c r="D571" s="90"/>
      <c r="E571" s="23"/>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306"/>
      <c r="AF571" s="306"/>
      <c r="AG571" s="306"/>
      <c r="AH571" s="306"/>
      <c r="AI571" s="306"/>
    </row>
    <row r="572" spans="1:35" s="24" customFormat="1" ht="15.75">
      <c r="A572" s="120"/>
      <c r="B572" s="111"/>
      <c r="C572" s="90"/>
      <c r="D572" s="90"/>
      <c r="E572" s="23"/>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row>
    <row r="573" spans="1:35" s="24" customFormat="1" ht="15.75">
      <c r="A573" s="120"/>
      <c r="B573" s="111"/>
      <c r="C573" s="90"/>
      <c r="D573" s="90"/>
      <c r="E573" s="23"/>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row>
    <row r="574" spans="1:35" s="24" customFormat="1" ht="15.75">
      <c r="A574" s="120"/>
      <c r="B574" s="111"/>
      <c r="C574" s="90"/>
      <c r="D574" s="90"/>
      <c r="E574" s="23"/>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306"/>
      <c r="AE574" s="306"/>
      <c r="AF574" s="306"/>
      <c r="AG574" s="306"/>
      <c r="AH574" s="306"/>
      <c r="AI574" s="306"/>
    </row>
    <row r="575" spans="1:35" s="24" customFormat="1" ht="15.75">
      <c r="A575" s="120"/>
      <c r="B575" s="111"/>
      <c r="C575" s="90"/>
      <c r="D575" s="90"/>
      <c r="E575" s="23"/>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306"/>
      <c r="AE575" s="306"/>
      <c r="AF575" s="306"/>
      <c r="AG575" s="306"/>
      <c r="AH575" s="306"/>
      <c r="AI575" s="306"/>
    </row>
    <row r="576" spans="1:35" s="24" customFormat="1" ht="15.75">
      <c r="A576" s="120"/>
      <c r="B576" s="111"/>
      <c r="C576" s="90"/>
      <c r="D576" s="90"/>
      <c r="E576" s="23"/>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306"/>
      <c r="AE576" s="306"/>
      <c r="AF576" s="306"/>
      <c r="AG576" s="306"/>
      <c r="AH576" s="306"/>
      <c r="AI576" s="306"/>
    </row>
    <row r="577" spans="1:35" s="24" customFormat="1" ht="15.75">
      <c r="A577" s="120"/>
      <c r="B577" s="111"/>
      <c r="C577" s="90"/>
      <c r="D577" s="90"/>
      <c r="E577" s="23"/>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306"/>
      <c r="AE577" s="306"/>
      <c r="AF577" s="306"/>
      <c r="AG577" s="306"/>
      <c r="AH577" s="306"/>
      <c r="AI577" s="306"/>
    </row>
    <row r="578" spans="1:35" s="24" customFormat="1" ht="15.75">
      <c r="A578" s="120"/>
      <c r="B578" s="111"/>
      <c r="C578" s="90"/>
      <c r="D578" s="90"/>
      <c r="E578" s="23"/>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306"/>
      <c r="AF578" s="306"/>
      <c r="AG578" s="306"/>
      <c r="AH578" s="306"/>
      <c r="AI578" s="306"/>
    </row>
    <row r="579" spans="1:35" s="24" customFormat="1" ht="15.75">
      <c r="A579" s="120"/>
      <c r="B579" s="111"/>
      <c r="C579" s="90"/>
      <c r="D579" s="90"/>
      <c r="E579" s="23"/>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306"/>
      <c r="AF579" s="306"/>
      <c r="AG579" s="306"/>
      <c r="AH579" s="306"/>
      <c r="AI579" s="306"/>
    </row>
    <row r="580" spans="1:35" s="24" customFormat="1" ht="15.75">
      <c r="A580" s="120"/>
      <c r="B580" s="111"/>
      <c r="C580" s="90"/>
      <c r="D580" s="90"/>
      <c r="E580" s="23"/>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306"/>
      <c r="AF580" s="306"/>
      <c r="AG580" s="306"/>
      <c r="AH580" s="306"/>
      <c r="AI580" s="306"/>
    </row>
    <row r="581" spans="1:35" s="24" customFormat="1" ht="15.75">
      <c r="A581" s="120"/>
      <c r="B581" s="111"/>
      <c r="C581" s="90"/>
      <c r="D581" s="90"/>
      <c r="E581" s="23"/>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306"/>
      <c r="AF581" s="306"/>
      <c r="AG581" s="306"/>
      <c r="AH581" s="306"/>
      <c r="AI581" s="306"/>
    </row>
    <row r="582" spans="1:35" s="24" customFormat="1" ht="15.75">
      <c r="A582" s="120"/>
      <c r="B582" s="111"/>
      <c r="C582" s="90"/>
      <c r="D582" s="90"/>
      <c r="E582" s="23"/>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306"/>
      <c r="AF582" s="306"/>
      <c r="AG582" s="306"/>
      <c r="AH582" s="306"/>
      <c r="AI582" s="306"/>
    </row>
    <row r="583" spans="1:35" s="24" customFormat="1" ht="15.75">
      <c r="A583" s="120"/>
      <c r="B583" s="111"/>
      <c r="C583" s="90"/>
      <c r="D583" s="90"/>
      <c r="E583" s="23"/>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row>
    <row r="584" spans="1:35" s="24" customFormat="1" ht="15.75">
      <c r="A584" s="120"/>
      <c r="B584" s="111"/>
      <c r="C584" s="90"/>
      <c r="D584" s="90"/>
      <c r="E584" s="23"/>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306"/>
      <c r="AF584" s="306"/>
      <c r="AG584" s="306"/>
      <c r="AH584" s="306"/>
      <c r="AI584" s="306"/>
    </row>
    <row r="585" spans="1:35" s="24" customFormat="1" ht="15.75">
      <c r="A585" s="120"/>
      <c r="B585" s="111"/>
      <c r="C585" s="90"/>
      <c r="D585" s="90"/>
      <c r="E585" s="23"/>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306"/>
      <c r="AF585" s="306"/>
      <c r="AG585" s="306"/>
      <c r="AH585" s="306"/>
      <c r="AI585" s="306"/>
    </row>
    <row r="586" spans="1:35" s="24" customFormat="1" ht="15.75">
      <c r="A586" s="120"/>
      <c r="B586" s="111"/>
      <c r="C586" s="90"/>
      <c r="D586" s="90"/>
      <c r="E586" s="23"/>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306"/>
      <c r="AE586" s="306"/>
      <c r="AF586" s="306"/>
      <c r="AG586" s="306"/>
      <c r="AH586" s="306"/>
      <c r="AI586" s="306"/>
    </row>
    <row r="587" spans="1:35" s="24" customFormat="1" ht="15.75">
      <c r="A587" s="120"/>
      <c r="B587" s="111"/>
      <c r="C587" s="90"/>
      <c r="D587" s="90"/>
      <c r="E587" s="23"/>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306"/>
      <c r="AE587" s="306"/>
      <c r="AF587" s="306"/>
      <c r="AG587" s="306"/>
      <c r="AH587" s="306"/>
      <c r="AI587" s="306"/>
    </row>
    <row r="588" spans="1:35" s="24" customFormat="1" ht="15.75">
      <c r="A588" s="120"/>
      <c r="B588" s="111"/>
      <c r="C588" s="90"/>
      <c r="D588" s="90"/>
      <c r="E588" s="23"/>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306"/>
      <c r="AF588" s="306"/>
      <c r="AG588" s="306"/>
      <c r="AH588" s="306"/>
      <c r="AI588" s="306"/>
    </row>
    <row r="589" spans="1:35" s="24" customFormat="1" ht="15.75">
      <c r="A589" s="120"/>
      <c r="B589" s="111"/>
      <c r="C589" s="90"/>
      <c r="D589" s="90"/>
      <c r="E589" s="23"/>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row>
    <row r="590" spans="1:35" s="24" customFormat="1" ht="15.75">
      <c r="A590" s="120"/>
      <c r="B590" s="111"/>
      <c r="C590" s="90"/>
      <c r="D590" s="90"/>
      <c r="E590" s="23"/>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row>
    <row r="591" spans="1:35" s="24" customFormat="1" ht="15.75">
      <c r="A591" s="120"/>
      <c r="B591" s="111"/>
      <c r="C591" s="90"/>
      <c r="D591" s="90"/>
      <c r="E591" s="23"/>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306"/>
      <c r="AI591" s="306"/>
    </row>
    <row r="592" spans="1:35" s="24" customFormat="1" ht="15.75">
      <c r="A592" s="120"/>
      <c r="B592" s="111"/>
      <c r="C592" s="90"/>
      <c r="D592" s="90"/>
      <c r="E592" s="23"/>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306"/>
    </row>
    <row r="593" spans="1:35" s="24" customFormat="1" ht="15.75">
      <c r="A593" s="120"/>
      <c r="B593" s="111"/>
      <c r="C593" s="90"/>
      <c r="D593" s="90"/>
      <c r="E593" s="23"/>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row>
    <row r="594" spans="1:35" s="24" customFormat="1" ht="15.75">
      <c r="A594" s="120"/>
      <c r="B594" s="111"/>
      <c r="C594" s="90"/>
      <c r="D594" s="90"/>
      <c r="E594" s="23"/>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row>
    <row r="595" spans="1:35" s="24" customFormat="1" ht="15.75">
      <c r="A595" s="120"/>
      <c r="B595" s="111"/>
      <c r="C595" s="90"/>
      <c r="D595" s="90"/>
      <c r="E595" s="23"/>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row>
    <row r="596" spans="1:35" s="24" customFormat="1" ht="15.75">
      <c r="A596" s="120"/>
      <c r="B596" s="111"/>
      <c r="C596" s="90"/>
      <c r="D596" s="90"/>
      <c r="E596" s="23"/>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row>
    <row r="597" spans="1:35" s="24" customFormat="1" ht="15.75">
      <c r="A597" s="120"/>
      <c r="B597" s="111"/>
      <c r="C597" s="90"/>
      <c r="D597" s="90"/>
      <c r="E597" s="23"/>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row>
    <row r="598" spans="1:35" s="24" customFormat="1" ht="15.75">
      <c r="A598" s="120"/>
      <c r="B598" s="111"/>
      <c r="C598" s="90"/>
      <c r="D598" s="90"/>
      <c r="E598" s="23"/>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306"/>
      <c r="AF598" s="306"/>
      <c r="AG598" s="306"/>
      <c r="AH598" s="306"/>
      <c r="AI598" s="306"/>
    </row>
    <row r="599" spans="1:35" s="24" customFormat="1" ht="15.75">
      <c r="A599" s="120"/>
      <c r="B599" s="111"/>
      <c r="C599" s="90"/>
      <c r="D599" s="90"/>
      <c r="E599" s="23"/>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306"/>
      <c r="AE599" s="306"/>
      <c r="AF599" s="306"/>
      <c r="AG599" s="306"/>
      <c r="AH599" s="306"/>
      <c r="AI599" s="306"/>
    </row>
    <row r="600" spans="1:35" s="24" customFormat="1" ht="15.75">
      <c r="A600" s="120"/>
      <c r="B600" s="111"/>
      <c r="C600" s="90"/>
      <c r="D600" s="90"/>
      <c r="E600" s="23"/>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306"/>
      <c r="AE600" s="306"/>
      <c r="AF600" s="306"/>
      <c r="AG600" s="306"/>
      <c r="AH600" s="306"/>
      <c r="AI600" s="306"/>
    </row>
    <row r="601" spans="1:35" s="24" customFormat="1" ht="15.75">
      <c r="A601" s="120"/>
      <c r="B601" s="111"/>
      <c r="C601" s="90"/>
      <c r="D601" s="90"/>
      <c r="E601" s="23"/>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row>
    <row r="602" spans="1:35" s="24" customFormat="1" ht="15.75">
      <c r="A602" s="120"/>
      <c r="B602" s="111"/>
      <c r="C602" s="90"/>
      <c r="D602" s="90"/>
      <c r="E602" s="23"/>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row>
    <row r="603" spans="1:35" s="24" customFormat="1" ht="15.75">
      <c r="A603" s="120"/>
      <c r="B603" s="111"/>
      <c r="C603" s="90"/>
      <c r="D603" s="90"/>
      <c r="E603" s="23"/>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row>
    <row r="604" spans="1:35" s="24" customFormat="1" ht="15.75">
      <c r="A604" s="120"/>
      <c r="B604" s="111"/>
      <c r="C604" s="90"/>
      <c r="D604" s="90"/>
      <c r="E604" s="23"/>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306"/>
      <c r="AF604" s="306"/>
      <c r="AG604" s="306"/>
      <c r="AH604" s="306"/>
      <c r="AI604" s="306"/>
    </row>
    <row r="605" spans="1:35" s="24" customFormat="1" ht="15.75">
      <c r="A605" s="120"/>
      <c r="B605" s="111"/>
      <c r="C605" s="90"/>
      <c r="D605" s="90"/>
      <c r="E605" s="23"/>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306"/>
      <c r="AF605" s="306"/>
      <c r="AG605" s="306"/>
      <c r="AH605" s="306"/>
      <c r="AI605" s="306"/>
    </row>
    <row r="606" spans="1:35" s="24" customFormat="1" ht="15.75">
      <c r="A606" s="120"/>
      <c r="B606" s="111"/>
      <c r="C606" s="90"/>
      <c r="D606" s="90"/>
      <c r="E606" s="23"/>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row>
    <row r="607" spans="1:35" s="24" customFormat="1" ht="15.75">
      <c r="A607" s="120"/>
      <c r="B607" s="111"/>
      <c r="C607" s="90"/>
      <c r="D607" s="90"/>
      <c r="E607" s="23"/>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306"/>
      <c r="AE607" s="306"/>
      <c r="AF607" s="306"/>
      <c r="AG607" s="306"/>
      <c r="AH607" s="306"/>
      <c r="AI607" s="306"/>
    </row>
    <row r="608" spans="1:35" s="24" customFormat="1" ht="15.75">
      <c r="A608" s="120"/>
      <c r="B608" s="111"/>
      <c r="C608" s="90"/>
      <c r="D608" s="90"/>
      <c r="E608" s="23"/>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306"/>
      <c r="AE608" s="306"/>
      <c r="AF608" s="306"/>
      <c r="AG608" s="306"/>
      <c r="AH608" s="306"/>
      <c r="AI608" s="306"/>
    </row>
    <row r="609" spans="1:35" s="24" customFormat="1" ht="15.75">
      <c r="A609" s="120"/>
      <c r="B609" s="111"/>
      <c r="C609" s="90"/>
      <c r="D609" s="90"/>
      <c r="E609" s="23"/>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06"/>
      <c r="AG609" s="306"/>
      <c r="AH609" s="306"/>
      <c r="AI609" s="306"/>
    </row>
    <row r="610" spans="1:35" s="24" customFormat="1" ht="15.75">
      <c r="A610" s="120"/>
      <c r="B610" s="111"/>
      <c r="C610" s="90"/>
      <c r="D610" s="90"/>
      <c r="E610" s="23"/>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306"/>
      <c r="AE610" s="306"/>
      <c r="AF610" s="306"/>
      <c r="AG610" s="306"/>
      <c r="AH610" s="306"/>
      <c r="AI610" s="306"/>
    </row>
    <row r="611" spans="1:35" s="24" customFormat="1" ht="15.75">
      <c r="A611" s="120"/>
      <c r="B611" s="111"/>
      <c r="C611" s="90"/>
      <c r="D611" s="90"/>
      <c r="E611" s="23"/>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6"/>
      <c r="AD611" s="306"/>
      <c r="AE611" s="306"/>
      <c r="AF611" s="306"/>
      <c r="AG611" s="306"/>
      <c r="AH611" s="306"/>
      <c r="AI611" s="306"/>
    </row>
    <row r="612" spans="1:35" s="24" customFormat="1" ht="15.75">
      <c r="A612" s="120"/>
      <c r="B612" s="111"/>
      <c r="C612" s="90"/>
      <c r="D612" s="90"/>
      <c r="E612" s="23"/>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306"/>
      <c r="AF612" s="306"/>
      <c r="AG612" s="306"/>
      <c r="AH612" s="306"/>
      <c r="AI612" s="306"/>
    </row>
    <row r="613" spans="1:35" s="24" customFormat="1" ht="15.75">
      <c r="A613" s="120"/>
      <c r="B613" s="111"/>
      <c r="C613" s="90"/>
      <c r="D613" s="90"/>
      <c r="E613" s="23"/>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row>
    <row r="614" spans="1:35" s="24" customFormat="1" ht="15.75">
      <c r="A614" s="120"/>
      <c r="B614" s="111"/>
      <c r="C614" s="90"/>
      <c r="D614" s="90"/>
      <c r="E614" s="23"/>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row>
    <row r="615" spans="1:35" s="24" customFormat="1" ht="15.75">
      <c r="A615" s="120"/>
      <c r="B615" s="111"/>
      <c r="C615" s="90"/>
      <c r="D615" s="90"/>
      <c r="E615" s="23"/>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row>
    <row r="616" spans="1:35" s="24" customFormat="1" ht="15.75">
      <c r="A616" s="120"/>
      <c r="B616" s="111"/>
      <c r="C616" s="90"/>
      <c r="D616" s="90"/>
      <c r="E616" s="23"/>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306"/>
      <c r="AF616" s="306"/>
      <c r="AG616" s="306"/>
      <c r="AH616" s="306"/>
      <c r="AI616" s="306"/>
    </row>
    <row r="617" spans="1:35" s="24" customFormat="1" ht="15.75">
      <c r="A617" s="120"/>
      <c r="B617" s="111"/>
      <c r="C617" s="90"/>
      <c r="D617" s="90"/>
      <c r="E617" s="23"/>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306"/>
      <c r="AE617" s="306"/>
      <c r="AF617" s="306"/>
      <c r="AG617" s="306"/>
      <c r="AH617" s="306"/>
      <c r="AI617" s="306"/>
    </row>
    <row r="618" spans="1:35" s="24" customFormat="1" ht="15.75">
      <c r="A618" s="120"/>
      <c r="B618" s="111"/>
      <c r="C618" s="90"/>
      <c r="D618" s="90"/>
      <c r="E618" s="23"/>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306"/>
      <c r="AE618" s="306"/>
      <c r="AF618" s="306"/>
      <c r="AG618" s="306"/>
      <c r="AH618" s="306"/>
      <c r="AI618" s="306"/>
    </row>
    <row r="619" spans="1:35" s="24" customFormat="1" ht="15.75">
      <c r="A619" s="120"/>
      <c r="B619" s="111"/>
      <c r="C619" s="90"/>
      <c r="D619" s="90"/>
      <c r="E619" s="23"/>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306"/>
      <c r="AE619" s="306"/>
      <c r="AF619" s="306"/>
      <c r="AG619" s="306"/>
      <c r="AH619" s="306"/>
      <c r="AI619" s="306"/>
    </row>
    <row r="620" spans="1:35" s="24" customFormat="1" ht="15.75">
      <c r="A620" s="120"/>
      <c r="B620" s="111"/>
      <c r="C620" s="90"/>
      <c r="D620" s="90"/>
      <c r="E620" s="23"/>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row>
    <row r="621" spans="1:35" s="24" customFormat="1" ht="15.75">
      <c r="A621" s="120"/>
      <c r="B621" s="111"/>
      <c r="C621" s="90"/>
      <c r="D621" s="90"/>
      <c r="E621" s="23"/>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306"/>
      <c r="AF621" s="306"/>
      <c r="AG621" s="306"/>
      <c r="AH621" s="306"/>
      <c r="AI621" s="306"/>
    </row>
    <row r="622" spans="1:35" s="24" customFormat="1" ht="15.75">
      <c r="A622" s="120"/>
      <c r="B622" s="111"/>
      <c r="C622" s="90"/>
      <c r="D622" s="90"/>
      <c r="E622" s="23"/>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306"/>
      <c r="AF622" s="306"/>
      <c r="AG622" s="306"/>
      <c r="AH622" s="306"/>
      <c r="AI622" s="306"/>
    </row>
    <row r="623" spans="1:35" s="24" customFormat="1" ht="15.75">
      <c r="A623" s="120"/>
      <c r="B623" s="111"/>
      <c r="C623" s="90"/>
      <c r="D623" s="90"/>
      <c r="E623" s="23"/>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row>
    <row r="624" spans="1:35" s="24" customFormat="1" ht="15.75">
      <c r="A624" s="120"/>
      <c r="B624" s="111"/>
      <c r="C624" s="90"/>
      <c r="D624" s="90"/>
      <c r="E624" s="23"/>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306"/>
      <c r="AF624" s="306"/>
      <c r="AG624" s="306"/>
      <c r="AH624" s="306"/>
      <c r="AI624" s="306"/>
    </row>
    <row r="625" spans="1:35" s="24" customFormat="1" ht="15.75">
      <c r="A625" s="120"/>
      <c r="B625" s="111"/>
      <c r="C625" s="90"/>
      <c r="D625" s="90"/>
      <c r="E625" s="23"/>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306"/>
      <c r="AF625" s="306"/>
      <c r="AG625" s="306"/>
      <c r="AH625" s="306"/>
      <c r="AI625" s="306"/>
    </row>
    <row r="626" spans="1:35" s="24" customFormat="1" ht="15.75">
      <c r="A626" s="120"/>
      <c r="B626" s="111"/>
      <c r="C626" s="90"/>
      <c r="D626" s="90"/>
      <c r="E626" s="23"/>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306"/>
      <c r="AF626" s="306"/>
      <c r="AG626" s="306"/>
      <c r="AH626" s="306"/>
      <c r="AI626" s="306"/>
    </row>
    <row r="627" spans="1:35" s="24" customFormat="1" ht="15.75">
      <c r="A627" s="120"/>
      <c r="B627" s="111"/>
      <c r="C627" s="90"/>
      <c r="D627" s="90"/>
      <c r="E627" s="23"/>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306"/>
      <c r="AF627" s="306"/>
      <c r="AG627" s="306"/>
      <c r="AH627" s="306"/>
      <c r="AI627" s="306"/>
    </row>
    <row r="628" spans="1:35" s="24" customFormat="1" ht="15.75">
      <c r="A628" s="120"/>
      <c r="B628" s="111"/>
      <c r="C628" s="90"/>
      <c r="D628" s="90"/>
      <c r="E628" s="23"/>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306"/>
      <c r="AE628" s="306"/>
      <c r="AF628" s="306"/>
      <c r="AG628" s="306"/>
      <c r="AH628" s="306"/>
      <c r="AI628" s="306"/>
    </row>
    <row r="629" spans="1:35" s="24" customFormat="1" ht="15.75">
      <c r="A629" s="120"/>
      <c r="B629" s="111"/>
      <c r="C629" s="90"/>
      <c r="D629" s="90"/>
      <c r="E629" s="23"/>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306"/>
      <c r="AE629" s="306"/>
      <c r="AF629" s="306"/>
      <c r="AG629" s="306"/>
      <c r="AH629" s="306"/>
      <c r="AI629" s="306"/>
    </row>
    <row r="630" spans="1:35" s="24" customFormat="1" ht="15.75">
      <c r="A630" s="120"/>
      <c r="B630" s="111"/>
      <c r="C630" s="90"/>
      <c r="D630" s="90"/>
      <c r="E630" s="23"/>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306"/>
      <c r="AE630" s="306"/>
      <c r="AF630" s="306"/>
      <c r="AG630" s="306"/>
      <c r="AH630" s="306"/>
      <c r="AI630" s="306"/>
    </row>
    <row r="631" spans="1:35" s="24" customFormat="1" ht="15.75">
      <c r="A631" s="120"/>
      <c r="B631" s="111"/>
      <c r="C631" s="90"/>
      <c r="D631" s="90"/>
      <c r="E631" s="23"/>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row>
    <row r="632" spans="1:35" s="24" customFormat="1" ht="15.75">
      <c r="A632" s="120"/>
      <c r="B632" s="111"/>
      <c r="C632" s="90"/>
      <c r="D632" s="90"/>
      <c r="E632" s="23"/>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row>
    <row r="633" spans="1:35" s="24" customFormat="1" ht="15.75">
      <c r="A633" s="120"/>
      <c r="B633" s="111"/>
      <c r="C633" s="90"/>
      <c r="D633" s="90"/>
      <c r="E633" s="23"/>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row>
    <row r="634" spans="1:35" s="24" customFormat="1" ht="15.75">
      <c r="A634" s="120"/>
      <c r="B634" s="111"/>
      <c r="C634" s="90"/>
      <c r="D634" s="90"/>
      <c r="E634" s="23"/>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row>
    <row r="635" spans="1:35" s="24" customFormat="1" ht="15.75">
      <c r="A635" s="120"/>
      <c r="B635" s="111"/>
      <c r="C635" s="90"/>
      <c r="D635" s="90"/>
      <c r="E635" s="23"/>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row>
    <row r="636" spans="1:35" s="24" customFormat="1" ht="15.75">
      <c r="A636" s="120"/>
      <c r="B636" s="111"/>
      <c r="C636" s="90"/>
      <c r="D636" s="90"/>
      <c r="E636" s="23"/>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row>
    <row r="637" spans="1:35" s="24" customFormat="1" ht="15.75">
      <c r="A637" s="120"/>
      <c r="B637" s="111"/>
      <c r="C637" s="90"/>
      <c r="D637" s="90"/>
      <c r="E637" s="23"/>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row>
    <row r="638" spans="1:35" s="24" customFormat="1" ht="15.75">
      <c r="A638" s="120"/>
      <c r="B638" s="111"/>
      <c r="C638" s="90"/>
      <c r="D638" s="90"/>
      <c r="E638" s="23"/>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row>
    <row r="639" spans="1:35" s="24" customFormat="1" ht="15.75">
      <c r="A639" s="120"/>
      <c r="B639" s="111"/>
      <c r="C639" s="90"/>
      <c r="D639" s="90"/>
      <c r="E639" s="23"/>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row>
    <row r="640" spans="1:35" s="24" customFormat="1" ht="15.75">
      <c r="A640" s="120"/>
      <c r="B640" s="111"/>
      <c r="C640" s="90"/>
      <c r="D640" s="90"/>
      <c r="E640" s="23"/>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row>
    <row r="641" spans="1:35" s="24" customFormat="1" ht="15.75">
      <c r="A641" s="120"/>
      <c r="B641" s="111"/>
      <c r="C641" s="90"/>
      <c r="D641" s="90"/>
      <c r="E641" s="23"/>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row>
    <row r="642" spans="1:35" s="24" customFormat="1" ht="15.75">
      <c r="A642" s="120"/>
      <c r="B642" s="111"/>
      <c r="C642" s="90"/>
      <c r="D642" s="90"/>
      <c r="E642" s="23"/>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row>
    <row r="643" spans="1:35" s="24" customFormat="1" ht="15.75">
      <c r="A643" s="120"/>
      <c r="B643" s="111"/>
      <c r="C643" s="90"/>
      <c r="D643" s="90"/>
      <c r="E643" s="23"/>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row>
    <row r="644" spans="1:35" s="24" customFormat="1" ht="15.75">
      <c r="A644" s="120"/>
      <c r="B644" s="111"/>
      <c r="C644" s="90"/>
      <c r="D644" s="90"/>
      <c r="E644" s="23"/>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row>
    <row r="645" spans="1:35" s="24" customFormat="1" ht="15.75">
      <c r="A645" s="120"/>
      <c r="B645" s="111"/>
      <c r="C645" s="90"/>
      <c r="D645" s="90"/>
      <c r="E645" s="23"/>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row>
    <row r="646" spans="1:35" s="24" customFormat="1" ht="15.75">
      <c r="A646" s="120"/>
      <c r="B646" s="111"/>
      <c r="C646" s="90"/>
      <c r="D646" s="90"/>
      <c r="E646" s="23"/>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row>
    <row r="647" spans="1:35" s="24" customFormat="1" ht="15.75">
      <c r="A647" s="120"/>
      <c r="B647" s="111"/>
      <c r="C647" s="90"/>
      <c r="D647" s="90"/>
      <c r="E647" s="23"/>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row>
    <row r="648" spans="1:35" s="24" customFormat="1" ht="15.75">
      <c r="A648" s="120"/>
      <c r="B648" s="111"/>
      <c r="C648" s="90"/>
      <c r="D648" s="90"/>
      <c r="E648" s="23"/>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row>
    <row r="649" spans="1:35" s="24" customFormat="1" ht="15.75">
      <c r="A649" s="120"/>
      <c r="B649" s="111"/>
      <c r="C649" s="90"/>
      <c r="D649" s="90"/>
      <c r="E649" s="23"/>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row>
    <row r="650" spans="1:35" s="24" customFormat="1" ht="15.75">
      <c r="A650" s="120"/>
      <c r="B650" s="111"/>
      <c r="C650" s="90"/>
      <c r="D650" s="90"/>
      <c r="E650" s="23"/>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row>
    <row r="651" spans="1:35" s="24" customFormat="1" ht="15.75">
      <c r="A651" s="120"/>
      <c r="B651" s="111"/>
      <c r="C651" s="90"/>
      <c r="D651" s="90"/>
      <c r="E651" s="23"/>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row>
    <row r="652" spans="1:35" s="24" customFormat="1" ht="15.75">
      <c r="A652" s="120"/>
      <c r="B652" s="111"/>
      <c r="C652" s="90"/>
      <c r="D652" s="90"/>
      <c r="E652" s="23"/>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row>
    <row r="653" spans="1:35" s="24" customFormat="1" ht="15.75">
      <c r="A653" s="120"/>
      <c r="B653" s="111"/>
      <c r="C653" s="90"/>
      <c r="D653" s="90"/>
      <c r="E653" s="23"/>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row>
    <row r="654" spans="1:35" s="24" customFormat="1" ht="15.75">
      <c r="A654" s="120"/>
      <c r="B654" s="111"/>
      <c r="C654" s="90"/>
      <c r="D654" s="90"/>
      <c r="E654" s="23"/>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row>
    <row r="655" spans="1:35" s="24" customFormat="1" ht="15.75">
      <c r="A655" s="120"/>
      <c r="B655" s="111"/>
      <c r="C655" s="90"/>
      <c r="D655" s="90"/>
      <c r="E655" s="23"/>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row>
    <row r="656" spans="1:35" s="24" customFormat="1" ht="15.75">
      <c r="A656" s="120"/>
      <c r="B656" s="111"/>
      <c r="C656" s="90"/>
      <c r="D656" s="90"/>
      <c r="E656" s="23"/>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row>
    <row r="657" spans="1:35" s="24" customFormat="1" ht="15.75">
      <c r="A657" s="120"/>
      <c r="B657" s="111"/>
      <c r="C657" s="90"/>
      <c r="D657" s="90"/>
      <c r="E657" s="23"/>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row>
    <row r="658" spans="1:35" s="24" customFormat="1" ht="15.75">
      <c r="A658" s="120"/>
      <c r="B658" s="111"/>
      <c r="C658" s="90"/>
      <c r="D658" s="90"/>
      <c r="E658" s="23"/>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row>
    <row r="659" spans="1:35" s="24" customFormat="1" ht="15.75">
      <c r="A659" s="120"/>
      <c r="B659" s="111"/>
      <c r="C659" s="90"/>
      <c r="D659" s="90"/>
      <c r="E659" s="23"/>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row>
    <row r="660" spans="1:35" s="24" customFormat="1" ht="15.75">
      <c r="A660" s="120"/>
      <c r="B660" s="111"/>
      <c r="C660" s="90"/>
      <c r="D660" s="90"/>
      <c r="E660" s="23"/>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row>
    <row r="661" spans="1:35" s="24" customFormat="1" ht="15.75">
      <c r="A661" s="120"/>
      <c r="B661" s="111"/>
      <c r="C661" s="90"/>
      <c r="D661" s="90"/>
      <c r="E661" s="23"/>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row>
    <row r="662" spans="1:35" s="24" customFormat="1" ht="15.75">
      <c r="A662" s="120"/>
      <c r="B662" s="111"/>
      <c r="C662" s="90"/>
      <c r="D662" s="90"/>
      <c r="E662" s="23"/>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row>
    <row r="663" spans="1:35" s="24" customFormat="1" ht="15.75">
      <c r="A663" s="120"/>
      <c r="B663" s="111"/>
      <c r="C663" s="90"/>
      <c r="D663" s="90"/>
      <c r="E663" s="23"/>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row>
    <row r="664" spans="1:35" s="24" customFormat="1" ht="15.75">
      <c r="A664" s="120"/>
      <c r="B664" s="111"/>
      <c r="C664" s="90"/>
      <c r="D664" s="90"/>
      <c r="E664" s="23"/>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row>
    <row r="665" spans="1:35" s="24" customFormat="1" ht="15.75">
      <c r="A665" s="120"/>
      <c r="B665" s="111"/>
      <c r="C665" s="90"/>
      <c r="D665" s="90"/>
      <c r="E665" s="23"/>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row>
    <row r="666" spans="1:35" s="24" customFormat="1" ht="15.75">
      <c r="A666" s="120"/>
      <c r="B666" s="111"/>
      <c r="C666" s="90"/>
      <c r="D666" s="90"/>
      <c r="E666" s="23"/>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row>
    <row r="667" spans="1:35" s="24" customFormat="1" ht="15.75">
      <c r="A667" s="120"/>
      <c r="B667" s="111"/>
      <c r="C667" s="90"/>
      <c r="D667" s="90"/>
      <c r="E667" s="23"/>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row>
    <row r="668" spans="1:35" s="24" customFormat="1" ht="15.75">
      <c r="A668" s="120"/>
      <c r="B668" s="111"/>
      <c r="C668" s="90"/>
      <c r="D668" s="90"/>
      <c r="E668" s="23"/>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row>
    <row r="669" spans="1:35" s="24" customFormat="1" ht="15.75">
      <c r="A669" s="120"/>
      <c r="B669" s="111"/>
      <c r="C669" s="90"/>
      <c r="D669" s="90"/>
      <c r="E669" s="23"/>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row>
    <row r="670" spans="1:35" s="24" customFormat="1" ht="15.75">
      <c r="A670" s="120"/>
      <c r="B670" s="111"/>
      <c r="C670" s="90"/>
      <c r="D670" s="90"/>
      <c r="E670" s="23"/>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row>
    <row r="671" spans="1:35" s="24" customFormat="1" ht="15.75">
      <c r="A671" s="120"/>
      <c r="B671" s="111"/>
      <c r="C671" s="90"/>
      <c r="D671" s="90"/>
      <c r="E671" s="23"/>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row>
    <row r="672" spans="1:35" s="24" customFormat="1" ht="15.75">
      <c r="A672" s="120"/>
      <c r="B672" s="111"/>
      <c r="C672" s="90"/>
      <c r="D672" s="90"/>
      <c r="E672" s="23"/>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row>
    <row r="673" spans="1:35" s="24" customFormat="1" ht="15.75">
      <c r="A673" s="120"/>
      <c r="B673" s="111"/>
      <c r="C673" s="90"/>
      <c r="D673" s="90"/>
      <c r="E673" s="23"/>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row>
    <row r="674" spans="1:35" s="24" customFormat="1" ht="15.75">
      <c r="A674" s="120"/>
      <c r="B674" s="111"/>
      <c r="C674" s="90"/>
      <c r="D674" s="90"/>
      <c r="E674" s="23"/>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row>
    <row r="675" spans="1:35" s="24" customFormat="1" ht="15.75">
      <c r="A675" s="120"/>
      <c r="B675" s="111"/>
      <c r="C675" s="90"/>
      <c r="D675" s="90"/>
      <c r="E675" s="23"/>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row>
    <row r="676" spans="1:35" s="24" customFormat="1" ht="15.75">
      <c r="A676" s="120"/>
      <c r="B676" s="111"/>
      <c r="C676" s="90"/>
      <c r="D676" s="90"/>
      <c r="E676" s="23"/>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row>
    <row r="677" spans="1:35" s="24" customFormat="1" ht="15.75">
      <c r="A677" s="120"/>
      <c r="B677" s="111"/>
      <c r="C677" s="90"/>
      <c r="D677" s="90"/>
      <c r="E677" s="23"/>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row>
    <row r="678" spans="1:35" s="24" customFormat="1" ht="15.75">
      <c r="A678" s="120"/>
      <c r="B678" s="111"/>
      <c r="C678" s="90"/>
      <c r="D678" s="90"/>
      <c r="E678" s="23"/>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row>
    <row r="679" spans="1:35" s="24" customFormat="1" ht="15.75">
      <c r="A679" s="120"/>
      <c r="B679" s="111"/>
      <c r="C679" s="90"/>
      <c r="D679" s="90"/>
      <c r="E679" s="23"/>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row>
    <row r="680" spans="1:35" s="24" customFormat="1" ht="15.75">
      <c r="A680" s="120"/>
      <c r="B680" s="111"/>
      <c r="C680" s="90"/>
      <c r="D680" s="90"/>
      <c r="E680" s="23"/>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row>
    <row r="681" spans="1:35" s="24" customFormat="1" ht="15.75">
      <c r="A681" s="120"/>
      <c r="B681" s="111"/>
      <c r="C681" s="90"/>
      <c r="D681" s="90"/>
      <c r="E681" s="23"/>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row>
    <row r="682" spans="1:35" s="24" customFormat="1" ht="15.75">
      <c r="A682" s="120"/>
      <c r="B682" s="111"/>
      <c r="C682" s="90"/>
      <c r="D682" s="90"/>
      <c r="E682" s="23"/>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row>
    <row r="683" spans="1:35" s="24" customFormat="1" ht="15.75">
      <c r="A683" s="120"/>
      <c r="B683" s="111"/>
      <c r="C683" s="90"/>
      <c r="D683" s="90"/>
      <c r="E683" s="23"/>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row>
    <row r="684" spans="1:35" s="24" customFormat="1" ht="15.75">
      <c r="A684" s="120"/>
      <c r="B684" s="111"/>
      <c r="C684" s="90"/>
      <c r="D684" s="90"/>
      <c r="E684" s="23"/>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row>
    <row r="685" spans="1:35" s="24" customFormat="1" ht="15.75">
      <c r="A685" s="120"/>
      <c r="B685" s="111"/>
      <c r="C685" s="90"/>
      <c r="D685" s="90"/>
      <c r="E685" s="23"/>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row>
    <row r="686" spans="1:35" s="24" customFormat="1" ht="15.75">
      <c r="A686" s="120"/>
      <c r="B686" s="111"/>
      <c r="C686" s="90"/>
      <c r="D686" s="90"/>
      <c r="E686" s="23"/>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row>
    <row r="687" spans="1:35" s="24" customFormat="1" ht="15.75">
      <c r="A687" s="120"/>
      <c r="B687" s="111"/>
      <c r="C687" s="90"/>
      <c r="D687" s="90"/>
      <c r="E687" s="23"/>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row>
    <row r="688" spans="1:35" s="24" customFormat="1" ht="15.75">
      <c r="A688" s="120"/>
      <c r="B688" s="111"/>
      <c r="C688" s="90"/>
      <c r="D688" s="90"/>
      <c r="E688" s="23"/>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row>
    <row r="689" spans="1:35" s="24" customFormat="1" ht="15.75">
      <c r="A689" s="120"/>
      <c r="B689" s="111"/>
      <c r="C689" s="90"/>
      <c r="D689" s="90"/>
      <c r="E689" s="23"/>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row>
    <row r="690" spans="1:35" s="24" customFormat="1" ht="15.75">
      <c r="A690" s="120"/>
      <c r="B690" s="111"/>
      <c r="C690" s="90"/>
      <c r="D690" s="90"/>
      <c r="E690" s="23"/>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row>
    <row r="691" spans="1:35" s="24" customFormat="1" ht="15.75">
      <c r="A691" s="120"/>
      <c r="B691" s="111"/>
      <c r="C691" s="90"/>
      <c r="D691" s="90"/>
      <c r="E691" s="23"/>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row>
    <row r="692" spans="1:35" s="24" customFormat="1" ht="15.75">
      <c r="A692" s="120"/>
      <c r="B692" s="111"/>
      <c r="C692" s="90"/>
      <c r="D692" s="90"/>
      <c r="E692" s="23"/>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row>
    <row r="693" spans="1:35" s="24" customFormat="1" ht="15.75">
      <c r="A693" s="120"/>
      <c r="B693" s="111"/>
      <c r="C693" s="90"/>
      <c r="D693" s="90"/>
      <c r="E693" s="23"/>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row>
    <row r="694" spans="1:35" s="24" customFormat="1" ht="15.75">
      <c r="A694" s="120"/>
      <c r="B694" s="111"/>
      <c r="C694" s="90"/>
      <c r="D694" s="90"/>
      <c r="E694" s="23"/>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row>
    <row r="695" spans="1:35" s="24" customFormat="1" ht="15.75">
      <c r="A695" s="120"/>
      <c r="B695" s="111"/>
      <c r="C695" s="90"/>
      <c r="D695" s="90"/>
      <c r="E695" s="23"/>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row>
    <row r="696" spans="1:35" s="24" customFormat="1" ht="15.75">
      <c r="A696" s="120"/>
      <c r="B696" s="111"/>
      <c r="C696" s="90"/>
      <c r="D696" s="90"/>
      <c r="E696" s="23"/>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row>
    <row r="697" spans="1:35" s="24" customFormat="1" ht="15.75">
      <c r="A697" s="120"/>
      <c r="B697" s="111"/>
      <c r="C697" s="90"/>
      <c r="D697" s="90"/>
      <c r="E697" s="23"/>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row>
    <row r="698" spans="1:35" s="24" customFormat="1" ht="15.75">
      <c r="A698" s="120"/>
      <c r="B698" s="111"/>
      <c r="C698" s="90"/>
      <c r="D698" s="90"/>
      <c r="E698" s="23"/>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row>
    <row r="699" spans="1:35" s="24" customFormat="1" ht="15.75">
      <c r="A699" s="120"/>
      <c r="B699" s="111"/>
      <c r="C699" s="90"/>
      <c r="D699" s="90"/>
      <c r="E699" s="23"/>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row>
    <row r="700" spans="1:35" s="24" customFormat="1" ht="15.75">
      <c r="A700" s="120"/>
      <c r="B700" s="111"/>
      <c r="C700" s="90"/>
      <c r="D700" s="90"/>
      <c r="E700" s="23"/>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row>
    <row r="701" spans="1:35" s="24" customFormat="1" ht="15.75">
      <c r="A701" s="120"/>
      <c r="B701" s="111"/>
      <c r="C701" s="90"/>
      <c r="D701" s="90"/>
      <c r="E701" s="23"/>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row>
    <row r="702" spans="1:35" s="24" customFormat="1" ht="15.75">
      <c r="A702" s="120"/>
      <c r="B702" s="111"/>
      <c r="C702" s="90"/>
      <c r="D702" s="90"/>
      <c r="E702" s="23"/>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row>
    <row r="703" spans="1:35" s="24" customFormat="1" ht="15.75">
      <c r="A703" s="120"/>
      <c r="B703" s="111"/>
      <c r="C703" s="90"/>
      <c r="D703" s="90"/>
      <c r="E703" s="23"/>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row>
    <row r="704" spans="1:35" s="24" customFormat="1" ht="15.75">
      <c r="A704" s="120"/>
      <c r="B704" s="111"/>
      <c r="C704" s="90"/>
      <c r="D704" s="90"/>
      <c r="E704" s="23"/>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row>
    <row r="705" spans="1:35" s="24" customFormat="1" ht="15.75">
      <c r="A705" s="120"/>
      <c r="B705" s="111"/>
      <c r="C705" s="90"/>
      <c r="D705" s="90"/>
      <c r="E705" s="23"/>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row>
    <row r="706" spans="1:35" s="24" customFormat="1" ht="15.75">
      <c r="A706" s="120"/>
      <c r="B706" s="111"/>
      <c r="C706" s="90"/>
      <c r="D706" s="90"/>
      <c r="E706" s="23"/>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row>
    <row r="707" spans="1:35" s="24" customFormat="1" ht="15.75">
      <c r="A707" s="120"/>
      <c r="B707" s="111"/>
      <c r="C707" s="90"/>
      <c r="D707" s="90"/>
      <c r="E707" s="23"/>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row>
    <row r="708" spans="1:35" s="24" customFormat="1" ht="15.75">
      <c r="A708" s="120"/>
      <c r="B708" s="111"/>
      <c r="C708" s="90"/>
      <c r="D708" s="90"/>
      <c r="E708" s="23"/>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row>
    <row r="709" spans="1:35" s="24" customFormat="1" ht="15.75">
      <c r="A709" s="120"/>
      <c r="B709" s="111"/>
      <c r="C709" s="90"/>
      <c r="D709" s="90"/>
      <c r="E709" s="23"/>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row>
    <row r="710" spans="1:35" s="24" customFormat="1" ht="15.75">
      <c r="A710" s="120"/>
      <c r="B710" s="111"/>
      <c r="C710" s="90"/>
      <c r="D710" s="90"/>
      <c r="E710" s="23"/>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row>
    <row r="711" spans="1:35" s="24" customFormat="1" ht="15.75">
      <c r="A711" s="120"/>
      <c r="B711" s="111"/>
      <c r="C711" s="90"/>
      <c r="D711" s="90"/>
      <c r="E711" s="23"/>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row>
    <row r="712" spans="1:35" s="24" customFormat="1" ht="15.75">
      <c r="A712" s="120"/>
      <c r="B712" s="111"/>
      <c r="C712" s="90"/>
      <c r="D712" s="90"/>
      <c r="E712" s="23"/>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row>
    <row r="713" spans="1:35" s="24" customFormat="1" ht="15.75">
      <c r="A713" s="120"/>
      <c r="B713" s="111"/>
      <c r="C713" s="90"/>
      <c r="D713" s="90"/>
      <c r="E713" s="23"/>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row>
    <row r="714" spans="1:35" s="24" customFormat="1" ht="15.75">
      <c r="A714" s="120"/>
      <c r="B714" s="111"/>
      <c r="C714" s="90"/>
      <c r="D714" s="90"/>
      <c r="E714" s="23"/>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row>
    <row r="715" spans="1:35" s="24" customFormat="1" ht="15.75">
      <c r="A715" s="120"/>
      <c r="B715" s="111"/>
      <c r="C715" s="90"/>
      <c r="D715" s="90"/>
      <c r="E715" s="23"/>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row>
    <row r="716" spans="1:35" s="24" customFormat="1" ht="15.75">
      <c r="A716" s="120"/>
      <c r="B716" s="111"/>
      <c r="C716" s="90"/>
      <c r="D716" s="90"/>
      <c r="E716" s="23"/>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row>
    <row r="717" spans="1:35" s="24" customFormat="1" ht="15.75">
      <c r="A717" s="120"/>
      <c r="B717" s="111"/>
      <c r="C717" s="90"/>
      <c r="D717" s="90"/>
      <c r="E717" s="23"/>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row>
    <row r="718" spans="1:35" s="24" customFormat="1" ht="15.75">
      <c r="A718" s="120"/>
      <c r="B718" s="111"/>
      <c r="C718" s="90"/>
      <c r="D718" s="90"/>
      <c r="E718" s="23"/>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row>
    <row r="719" spans="1:35" s="24" customFormat="1" ht="15.75">
      <c r="A719" s="120"/>
      <c r="B719" s="111"/>
      <c r="C719" s="90"/>
      <c r="D719" s="90"/>
      <c r="E719" s="23"/>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row>
    <row r="720" spans="1:35" s="24" customFormat="1" ht="15.75">
      <c r="A720" s="120"/>
      <c r="B720" s="111"/>
      <c r="C720" s="90"/>
      <c r="D720" s="90"/>
      <c r="E720" s="23"/>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row>
    <row r="721" spans="1:35" s="24" customFormat="1" ht="15.75">
      <c r="A721" s="120"/>
      <c r="B721" s="111"/>
      <c r="C721" s="90"/>
      <c r="D721" s="90"/>
      <c r="E721" s="23"/>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row>
    <row r="722" spans="1:35" s="24" customFormat="1" ht="15.75">
      <c r="A722" s="120"/>
      <c r="B722" s="111"/>
      <c r="C722" s="90"/>
      <c r="D722" s="90"/>
      <c r="E722" s="23"/>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row>
    <row r="723" spans="1:35" s="24" customFormat="1" ht="15.75">
      <c r="A723" s="120"/>
      <c r="B723" s="111"/>
      <c r="C723" s="90"/>
      <c r="D723" s="90"/>
      <c r="E723" s="23"/>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row>
    <row r="724" spans="1:35" s="24" customFormat="1" ht="15.75">
      <c r="A724" s="120"/>
      <c r="B724" s="111"/>
      <c r="C724" s="90"/>
      <c r="D724" s="90"/>
      <c r="E724" s="23"/>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row>
    <row r="725" spans="1:35" s="24" customFormat="1" ht="15.75">
      <c r="A725" s="120"/>
      <c r="B725" s="111"/>
      <c r="C725" s="90"/>
      <c r="D725" s="90"/>
      <c r="E725" s="23"/>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row>
    <row r="726" spans="1:35" s="24" customFormat="1" ht="15.75">
      <c r="A726" s="120"/>
      <c r="B726" s="111"/>
      <c r="C726" s="90"/>
      <c r="D726" s="90"/>
      <c r="E726" s="23"/>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row>
    <row r="727" spans="1:35" s="24" customFormat="1" ht="15.75">
      <c r="A727" s="120"/>
      <c r="B727" s="111"/>
      <c r="C727" s="90"/>
      <c r="D727" s="90"/>
      <c r="E727" s="23"/>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row>
    <row r="728" spans="1:35" s="24" customFormat="1" ht="15.75">
      <c r="A728" s="120"/>
      <c r="B728" s="111"/>
      <c r="C728" s="90"/>
      <c r="D728" s="90"/>
      <c r="E728" s="23"/>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row>
    <row r="729" spans="1:35" s="24" customFormat="1" ht="15.75">
      <c r="A729" s="120"/>
      <c r="B729" s="111"/>
      <c r="C729" s="90"/>
      <c r="D729" s="90"/>
      <c r="E729" s="23"/>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row>
    <row r="730" spans="1:35" s="24" customFormat="1" ht="15.75">
      <c r="A730" s="120"/>
      <c r="B730" s="111"/>
      <c r="C730" s="90"/>
      <c r="D730" s="90"/>
      <c r="E730" s="23"/>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row>
    <row r="731" spans="1:35" s="24" customFormat="1" ht="15.75">
      <c r="A731" s="120"/>
      <c r="B731" s="111"/>
      <c r="C731" s="90"/>
      <c r="D731" s="90"/>
      <c r="E731" s="23"/>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row>
    <row r="732" spans="1:35" s="24" customFormat="1" ht="15.75">
      <c r="A732" s="120"/>
      <c r="B732" s="111"/>
      <c r="C732" s="90"/>
      <c r="D732" s="90"/>
      <c r="E732" s="23"/>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row>
    <row r="733" spans="1:35" s="24" customFormat="1" ht="15.75">
      <c r="A733" s="120"/>
      <c r="B733" s="111"/>
      <c r="C733" s="90"/>
      <c r="D733" s="90"/>
      <c r="E733" s="23"/>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row>
    <row r="734" spans="1:35" s="24" customFormat="1" ht="15.75">
      <c r="A734" s="120"/>
      <c r="B734" s="111"/>
      <c r="C734" s="90"/>
      <c r="D734" s="90"/>
      <c r="E734" s="23"/>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row>
    <row r="735" spans="1:35" s="24" customFormat="1" ht="15.75">
      <c r="A735" s="120"/>
      <c r="B735" s="111"/>
      <c r="C735" s="90"/>
      <c r="D735" s="90"/>
      <c r="E735" s="23"/>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row>
    <row r="736" spans="1:35" s="24" customFormat="1" ht="15.75">
      <c r="A736" s="120"/>
      <c r="B736" s="111"/>
      <c r="C736" s="90"/>
      <c r="D736" s="90"/>
      <c r="E736" s="23"/>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row>
    <row r="737" spans="1:35" s="24" customFormat="1" ht="15.75">
      <c r="A737" s="120"/>
      <c r="B737" s="111"/>
      <c r="C737" s="90"/>
      <c r="D737" s="90"/>
      <c r="E737" s="23"/>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row>
    <row r="738" spans="1:35" s="24" customFormat="1" ht="15.75">
      <c r="A738" s="120"/>
      <c r="B738" s="111"/>
      <c r="C738" s="90"/>
      <c r="D738" s="90"/>
      <c r="E738" s="23"/>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row>
    <row r="739" spans="1:35" s="24" customFormat="1" ht="15.75">
      <c r="A739" s="120"/>
      <c r="B739" s="111"/>
      <c r="C739" s="90"/>
      <c r="D739" s="90"/>
      <c r="E739" s="23"/>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row>
    <row r="740" spans="1:35" s="24" customFormat="1" ht="15.75">
      <c r="A740" s="120"/>
      <c r="B740" s="111"/>
      <c r="C740" s="90"/>
      <c r="D740" s="90"/>
      <c r="E740" s="23"/>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row>
    <row r="741" spans="1:35" s="24" customFormat="1" ht="15.75">
      <c r="A741" s="120"/>
      <c r="B741" s="111"/>
      <c r="C741" s="90"/>
      <c r="D741" s="90"/>
      <c r="E741" s="23"/>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row>
    <row r="742" spans="1:35" s="24" customFormat="1" ht="15.75">
      <c r="A742" s="120"/>
      <c r="B742" s="111"/>
      <c r="C742" s="90"/>
      <c r="D742" s="90"/>
      <c r="E742" s="23"/>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row>
    <row r="743" spans="1:35" s="24" customFormat="1" ht="15.75">
      <c r="A743" s="120"/>
      <c r="B743" s="111"/>
      <c r="C743" s="90"/>
      <c r="D743" s="90"/>
      <c r="E743" s="23"/>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row>
    <row r="744" spans="1:35" s="24" customFormat="1" ht="15.75">
      <c r="A744" s="120"/>
      <c r="B744" s="111"/>
      <c r="C744" s="90"/>
      <c r="D744" s="90"/>
      <c r="E744" s="23"/>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row>
    <row r="745" spans="1:35" s="24" customFormat="1" ht="15.75">
      <c r="A745" s="120"/>
      <c r="B745" s="111"/>
      <c r="C745" s="90"/>
      <c r="D745" s="90"/>
      <c r="E745" s="23"/>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row>
    <row r="746" spans="1:35" s="24" customFormat="1" ht="15.75">
      <c r="A746" s="120"/>
      <c r="B746" s="111"/>
      <c r="C746" s="90"/>
      <c r="D746" s="90"/>
      <c r="E746" s="23"/>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row>
    <row r="747" spans="1:35" s="24" customFormat="1" ht="15.75">
      <c r="A747" s="120"/>
      <c r="B747" s="111"/>
      <c r="C747" s="90"/>
      <c r="D747" s="90"/>
      <c r="E747" s="23"/>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row>
    <row r="748" spans="1:35" s="24" customFormat="1" ht="15.75">
      <c r="A748" s="120"/>
      <c r="B748" s="111"/>
      <c r="C748" s="90"/>
      <c r="D748" s="90"/>
      <c r="E748" s="23"/>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row>
    <row r="749" spans="1:35" s="24" customFormat="1" ht="15.75">
      <c r="A749" s="120"/>
      <c r="B749" s="111"/>
      <c r="C749" s="90"/>
      <c r="D749" s="90"/>
      <c r="E749" s="23"/>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row>
    <row r="750" spans="1:35" s="24" customFormat="1" ht="15.75">
      <c r="A750" s="120"/>
      <c r="B750" s="111"/>
      <c r="C750" s="90"/>
      <c r="D750" s="90"/>
      <c r="E750" s="23"/>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row>
    <row r="751" spans="1:35" s="24" customFormat="1" ht="15.75">
      <c r="A751" s="120"/>
      <c r="B751" s="111"/>
      <c r="C751" s="90"/>
      <c r="D751" s="90"/>
      <c r="E751" s="23"/>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row>
    <row r="752" spans="1:35" s="24" customFormat="1" ht="15.75">
      <c r="A752" s="120"/>
      <c r="B752" s="111"/>
      <c r="C752" s="90"/>
      <c r="D752" s="90"/>
      <c r="E752" s="23"/>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row>
    <row r="753" spans="1:35" s="24" customFormat="1" ht="15.75">
      <c r="A753" s="120"/>
      <c r="B753" s="111"/>
      <c r="C753" s="90"/>
      <c r="D753" s="90"/>
      <c r="E753" s="23"/>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row>
    <row r="754" spans="1:35" s="24" customFormat="1" ht="15.75">
      <c r="A754" s="120"/>
      <c r="B754" s="111"/>
      <c r="C754" s="90"/>
      <c r="D754" s="90"/>
      <c r="E754" s="23"/>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row>
    <row r="755" spans="1:35" s="24" customFormat="1" ht="15.75">
      <c r="A755" s="120"/>
      <c r="B755" s="111"/>
      <c r="C755" s="90"/>
      <c r="D755" s="90"/>
      <c r="E755" s="23"/>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row>
    <row r="756" spans="1:35" s="24" customFormat="1" ht="15.75">
      <c r="A756" s="120"/>
      <c r="B756" s="111"/>
      <c r="C756" s="90"/>
      <c r="D756" s="90"/>
      <c r="E756" s="23"/>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row>
    <row r="757" spans="1:35" s="24" customFormat="1" ht="15.75">
      <c r="A757" s="120"/>
      <c r="B757" s="111"/>
      <c r="C757" s="90"/>
      <c r="D757" s="90"/>
      <c r="E757" s="23"/>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row>
    <row r="758" spans="1:35" s="24" customFormat="1" ht="15.75">
      <c r="A758" s="120"/>
      <c r="B758" s="111"/>
      <c r="C758" s="90"/>
      <c r="D758" s="90"/>
      <c r="E758" s="23"/>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row>
    <row r="759" spans="1:35" s="24" customFormat="1" ht="15.75">
      <c r="A759" s="120"/>
      <c r="B759" s="111"/>
      <c r="C759" s="90"/>
      <c r="D759" s="90"/>
      <c r="E759" s="23"/>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row>
    <row r="760" spans="1:35" s="24" customFormat="1" ht="15.75">
      <c r="A760" s="120"/>
      <c r="B760" s="111"/>
      <c r="C760" s="90"/>
      <c r="D760" s="90"/>
      <c r="E760" s="23"/>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row>
    <row r="761" spans="1:35" s="24" customFormat="1" ht="15.75">
      <c r="A761" s="120"/>
      <c r="B761" s="111"/>
      <c r="C761" s="90"/>
      <c r="D761" s="90"/>
      <c r="E761" s="23"/>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row>
    <row r="762" spans="1:35" s="24" customFormat="1" ht="15.75">
      <c r="A762" s="120"/>
      <c r="B762" s="111"/>
      <c r="C762" s="90"/>
      <c r="D762" s="90"/>
      <c r="E762" s="23"/>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row>
    <row r="763" spans="1:35" s="24" customFormat="1" ht="15.75">
      <c r="A763" s="120"/>
      <c r="B763" s="111"/>
      <c r="C763" s="90"/>
      <c r="D763" s="90"/>
      <c r="E763" s="23"/>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row>
    <row r="764" spans="1:35" s="24" customFormat="1" ht="15.75">
      <c r="A764" s="120"/>
      <c r="B764" s="111"/>
      <c r="C764" s="90"/>
      <c r="D764" s="90"/>
      <c r="E764" s="23"/>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row>
    <row r="765" spans="1:35" s="24" customFormat="1" ht="15.75">
      <c r="A765" s="120"/>
      <c r="B765" s="111"/>
      <c r="C765" s="90"/>
      <c r="D765" s="90"/>
      <c r="E765" s="23"/>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row>
    <row r="766" spans="1:35" s="24" customFormat="1" ht="15.75">
      <c r="A766" s="120"/>
      <c r="B766" s="111"/>
      <c r="C766" s="90"/>
      <c r="D766" s="90"/>
      <c r="E766" s="23"/>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row>
    <row r="767" spans="1:35" s="24" customFormat="1" ht="15.75">
      <c r="A767" s="120"/>
      <c r="B767" s="111"/>
      <c r="C767" s="90"/>
      <c r="D767" s="90"/>
      <c r="E767" s="23"/>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row>
    <row r="768" spans="1:35" s="24" customFormat="1" ht="15.75">
      <c r="A768" s="120"/>
      <c r="B768" s="111"/>
      <c r="C768" s="90"/>
      <c r="D768" s="90"/>
      <c r="E768" s="23"/>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row>
    <row r="769" spans="1:35" s="24" customFormat="1" ht="15.75">
      <c r="A769" s="120"/>
      <c r="B769" s="111"/>
      <c r="C769" s="90"/>
      <c r="D769" s="90"/>
      <c r="E769" s="23"/>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row>
    <row r="770" spans="1:35" s="24" customFormat="1" ht="15.75">
      <c r="A770" s="120"/>
      <c r="B770" s="111"/>
      <c r="C770" s="90"/>
      <c r="D770" s="90"/>
      <c r="E770" s="23"/>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row>
    <row r="771" spans="1:35" s="24" customFormat="1" ht="15.75">
      <c r="A771" s="120"/>
      <c r="B771" s="111"/>
      <c r="C771" s="90"/>
      <c r="D771" s="90"/>
      <c r="E771" s="23"/>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row>
    <row r="772" spans="1:35" s="24" customFormat="1" ht="15.75">
      <c r="A772" s="120"/>
      <c r="B772" s="111"/>
      <c r="C772" s="90"/>
      <c r="D772" s="90"/>
      <c r="E772" s="23"/>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row>
    <row r="773" spans="1:35" s="24" customFormat="1" ht="15.75">
      <c r="A773" s="120"/>
      <c r="B773" s="111"/>
      <c r="C773" s="90"/>
      <c r="D773" s="90"/>
      <c r="E773" s="23"/>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row>
    <row r="774" spans="1:35" s="24" customFormat="1" ht="15.75">
      <c r="A774" s="120"/>
      <c r="B774" s="111"/>
      <c r="C774" s="90"/>
      <c r="D774" s="90"/>
      <c r="E774" s="23"/>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row>
    <row r="775" spans="1:35" s="24" customFormat="1" ht="15.75">
      <c r="A775" s="120"/>
      <c r="B775" s="111"/>
      <c r="C775" s="90"/>
      <c r="D775" s="90"/>
      <c r="E775" s="23"/>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row>
    <row r="776" spans="1:35" s="24" customFormat="1" ht="15.75">
      <c r="A776" s="120"/>
      <c r="B776" s="111"/>
      <c r="C776" s="90"/>
      <c r="D776" s="90"/>
      <c r="E776" s="23"/>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row>
    <row r="777" spans="1:35" s="24" customFormat="1" ht="15.75">
      <c r="A777" s="120"/>
      <c r="B777" s="111"/>
      <c r="C777" s="90"/>
      <c r="D777" s="90"/>
      <c r="E777" s="23"/>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row>
    <row r="778" spans="1:35" s="24" customFormat="1" ht="15.75">
      <c r="A778" s="120"/>
      <c r="B778" s="111"/>
      <c r="C778" s="90"/>
      <c r="D778" s="90"/>
      <c r="E778" s="23"/>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row>
    <row r="779" spans="1:35" s="24" customFormat="1" ht="15.75">
      <c r="A779" s="120"/>
      <c r="B779" s="111"/>
      <c r="C779" s="90"/>
      <c r="D779" s="90"/>
      <c r="E779" s="23"/>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row>
    <row r="780" spans="1:35" s="24" customFormat="1" ht="15.75">
      <c r="A780" s="120"/>
      <c r="B780" s="111"/>
      <c r="C780" s="90"/>
      <c r="D780" s="90"/>
      <c r="E780" s="23"/>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row>
    <row r="781" spans="1:35" s="24" customFormat="1" ht="15.75">
      <c r="A781" s="120"/>
      <c r="B781" s="111"/>
      <c r="C781" s="90"/>
      <c r="D781" s="90"/>
      <c r="E781" s="23"/>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row>
    <row r="782" spans="1:35" s="24" customFormat="1" ht="15.75">
      <c r="A782" s="120"/>
      <c r="B782" s="111"/>
      <c r="C782" s="90"/>
      <c r="D782" s="90"/>
      <c r="E782" s="23"/>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row>
    <row r="783" spans="1:35" s="24" customFormat="1" ht="15.75">
      <c r="A783" s="120"/>
      <c r="B783" s="111"/>
      <c r="C783" s="90"/>
      <c r="D783" s="90"/>
      <c r="E783" s="23"/>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row>
    <row r="784" spans="1:35" s="24" customFormat="1" ht="15.75">
      <c r="A784" s="120"/>
      <c r="B784" s="111"/>
      <c r="C784" s="90"/>
      <c r="D784" s="90"/>
      <c r="E784" s="23"/>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row>
    <row r="785" spans="1:35" s="24" customFormat="1" ht="15.75">
      <c r="A785" s="120"/>
      <c r="B785" s="111"/>
      <c r="C785" s="90"/>
      <c r="D785" s="90"/>
      <c r="E785" s="23"/>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row>
    <row r="786" spans="1:35" s="24" customFormat="1" ht="15.75">
      <c r="A786" s="120"/>
      <c r="B786" s="111"/>
      <c r="C786" s="90"/>
      <c r="D786" s="90"/>
      <c r="E786" s="23"/>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row>
    <row r="787" spans="1:35" s="24" customFormat="1" ht="15.75">
      <c r="A787" s="120"/>
      <c r="B787" s="111"/>
      <c r="C787" s="90"/>
      <c r="D787" s="90"/>
      <c r="E787" s="23"/>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row>
    <row r="788" spans="1:35" s="24" customFormat="1" ht="15.75">
      <c r="A788" s="120"/>
      <c r="B788" s="111"/>
      <c r="C788" s="90"/>
      <c r="D788" s="90"/>
      <c r="E788" s="23"/>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row>
    <row r="789" spans="1:35" s="24" customFormat="1" ht="15.75">
      <c r="A789" s="120"/>
      <c r="B789" s="111"/>
      <c r="C789" s="90"/>
      <c r="D789" s="90"/>
      <c r="E789" s="23"/>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row>
    <row r="790" spans="1:35" s="24" customFormat="1" ht="15.75">
      <c r="A790" s="120"/>
      <c r="B790" s="111"/>
      <c r="C790" s="90"/>
      <c r="D790" s="90"/>
      <c r="E790" s="23"/>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row>
    <row r="791" spans="1:35" s="24" customFormat="1" ht="15.75">
      <c r="A791" s="120"/>
      <c r="B791" s="111"/>
      <c r="C791" s="90"/>
      <c r="D791" s="90"/>
      <c r="E791" s="23"/>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row>
    <row r="792" spans="1:35" s="24" customFormat="1" ht="15.75">
      <c r="A792" s="120"/>
      <c r="B792" s="111"/>
      <c r="C792" s="90"/>
      <c r="D792" s="90"/>
      <c r="E792" s="23"/>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row>
    <row r="793" spans="1:35" s="24" customFormat="1" ht="15.75">
      <c r="A793" s="120"/>
      <c r="B793" s="111"/>
      <c r="C793" s="90"/>
      <c r="D793" s="90"/>
      <c r="E793" s="23"/>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row>
    <row r="794" spans="1:35" s="24" customFormat="1" ht="15.75">
      <c r="A794" s="120"/>
      <c r="B794" s="111"/>
      <c r="C794" s="90"/>
      <c r="D794" s="90"/>
      <c r="E794" s="23"/>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row>
    <row r="795" spans="1:35" s="24" customFormat="1" ht="15.75">
      <c r="A795" s="120"/>
      <c r="B795" s="111"/>
      <c r="C795" s="90"/>
      <c r="D795" s="90"/>
      <c r="E795" s="23"/>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row>
    <row r="796" spans="1:35" s="24" customFormat="1" ht="15.75">
      <c r="A796" s="120"/>
      <c r="B796" s="111"/>
      <c r="C796" s="90"/>
      <c r="D796" s="90"/>
      <c r="E796" s="23"/>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row>
    <row r="797" spans="1:35" s="24" customFormat="1" ht="15.75">
      <c r="A797" s="120"/>
      <c r="B797" s="111"/>
      <c r="C797" s="90"/>
      <c r="D797" s="90"/>
      <c r="E797" s="23"/>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row>
    <row r="798" spans="1:35" s="24" customFormat="1" ht="15.75">
      <c r="A798" s="120"/>
      <c r="B798" s="111"/>
      <c r="C798" s="90"/>
      <c r="D798" s="90"/>
      <c r="E798" s="23"/>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row>
    <row r="799" spans="1:35" s="24" customFormat="1" ht="15.75">
      <c r="A799" s="120"/>
      <c r="B799" s="111"/>
      <c r="C799" s="90"/>
      <c r="D799" s="90"/>
      <c r="E799" s="23"/>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row>
    <row r="800" spans="1:35" s="24" customFormat="1" ht="15.75">
      <c r="A800" s="120"/>
      <c r="B800" s="111"/>
      <c r="C800" s="90"/>
      <c r="D800" s="90"/>
      <c r="E800" s="23"/>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row>
    <row r="801" spans="1:35" s="24" customFormat="1" ht="15.75">
      <c r="A801" s="120"/>
      <c r="B801" s="111"/>
      <c r="C801" s="90"/>
      <c r="D801" s="90"/>
      <c r="E801" s="23"/>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row>
    <row r="802" spans="1:35" s="24" customFormat="1" ht="15.75">
      <c r="A802" s="120"/>
      <c r="B802" s="111"/>
      <c r="C802" s="90"/>
      <c r="D802" s="90"/>
      <c r="E802" s="23"/>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row>
    <row r="803" spans="1:35" s="24" customFormat="1" ht="15.75">
      <c r="A803" s="120"/>
      <c r="B803" s="111"/>
      <c r="C803" s="90"/>
      <c r="D803" s="90"/>
      <c r="E803" s="23"/>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row>
    <row r="804" spans="1:35" s="24" customFormat="1" ht="15.75">
      <c r="A804" s="120"/>
      <c r="B804" s="111"/>
      <c r="C804" s="90"/>
      <c r="D804" s="90"/>
      <c r="E804" s="23"/>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row>
    <row r="805" spans="1:35" s="24" customFormat="1" ht="15.75">
      <c r="A805" s="120"/>
      <c r="B805" s="111"/>
      <c r="C805" s="90"/>
      <c r="D805" s="90"/>
      <c r="E805" s="23"/>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row>
    <row r="806" spans="1:35" s="24" customFormat="1" ht="15.75">
      <c r="A806" s="120"/>
      <c r="B806" s="111"/>
      <c r="C806" s="90"/>
      <c r="D806" s="90"/>
      <c r="E806" s="23"/>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row>
    <row r="807" spans="1:35" s="24" customFormat="1" ht="15.75">
      <c r="A807" s="120"/>
      <c r="B807" s="111"/>
      <c r="C807" s="90"/>
      <c r="D807" s="90"/>
      <c r="E807" s="23"/>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row>
    <row r="808" spans="1:35" s="24" customFormat="1" ht="15.75">
      <c r="A808" s="120"/>
      <c r="B808" s="111"/>
      <c r="C808" s="90"/>
      <c r="D808" s="90"/>
      <c r="E808" s="23"/>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row>
    <row r="809" spans="1:35" s="24" customFormat="1" ht="15.75">
      <c r="A809" s="120"/>
      <c r="B809" s="111"/>
      <c r="C809" s="90"/>
      <c r="D809" s="90"/>
      <c r="E809" s="23"/>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row>
    <row r="810" spans="1:35" s="24" customFormat="1" ht="15.75">
      <c r="A810" s="120"/>
      <c r="B810" s="111"/>
      <c r="C810" s="90"/>
      <c r="D810" s="90"/>
      <c r="E810" s="23"/>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row>
    <row r="811" spans="1:35" s="24" customFormat="1" ht="15.75">
      <c r="A811" s="120"/>
      <c r="B811" s="111"/>
      <c r="C811" s="90"/>
      <c r="D811" s="90"/>
      <c r="E811" s="23"/>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row>
    <row r="812" spans="1:35" s="24" customFormat="1" ht="15.75">
      <c r="A812" s="120"/>
      <c r="B812" s="111"/>
      <c r="C812" s="90"/>
      <c r="D812" s="90"/>
      <c r="E812" s="23"/>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row>
    <row r="813" spans="1:35" s="24" customFormat="1" ht="15.75">
      <c r="A813" s="120"/>
      <c r="B813" s="111"/>
      <c r="C813" s="90"/>
      <c r="D813" s="90"/>
      <c r="E813" s="23"/>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row>
    <row r="814" spans="1:35" s="24" customFormat="1" ht="15.75">
      <c r="A814" s="120"/>
      <c r="B814" s="111"/>
      <c r="C814" s="90"/>
      <c r="D814" s="90"/>
      <c r="E814" s="23"/>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row>
    <row r="815" spans="1:35" s="24" customFormat="1" ht="15.75">
      <c r="A815" s="120"/>
      <c r="B815" s="111"/>
      <c r="C815" s="90"/>
      <c r="D815" s="90"/>
      <c r="E815" s="23"/>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row>
    <row r="816" spans="1:35" s="24" customFormat="1" ht="15.75">
      <c r="A816" s="120"/>
      <c r="B816" s="111"/>
      <c r="C816" s="90"/>
      <c r="D816" s="90"/>
      <c r="E816" s="23"/>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row>
    <row r="817" spans="1:35" s="24" customFormat="1" ht="15.75">
      <c r="A817" s="120"/>
      <c r="B817" s="111"/>
      <c r="C817" s="90"/>
      <c r="D817" s="90"/>
      <c r="E817" s="23"/>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row>
    <row r="818" spans="1:35" s="24" customFormat="1" ht="15.75">
      <c r="A818" s="120"/>
      <c r="B818" s="111"/>
      <c r="C818" s="90"/>
      <c r="D818" s="90"/>
      <c r="E818" s="23"/>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row>
    <row r="819" spans="1:35" s="24" customFormat="1" ht="15.75">
      <c r="A819" s="120"/>
      <c r="B819" s="111"/>
      <c r="C819" s="90"/>
      <c r="D819" s="90"/>
      <c r="E819" s="23"/>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row>
    <row r="820" spans="1:35" s="24" customFormat="1" ht="15.75">
      <c r="A820" s="120"/>
      <c r="B820" s="111"/>
      <c r="C820" s="90"/>
      <c r="D820" s="90"/>
      <c r="E820" s="23"/>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row>
    <row r="821" spans="1:35" s="24" customFormat="1" ht="15.75">
      <c r="A821" s="120"/>
      <c r="B821" s="111"/>
      <c r="C821" s="90"/>
      <c r="D821" s="90"/>
      <c r="E821" s="23"/>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row>
    <row r="822" spans="1:35" s="24" customFormat="1" ht="15.75">
      <c r="A822" s="120"/>
      <c r="B822" s="111"/>
      <c r="C822" s="90"/>
      <c r="D822" s="90"/>
      <c r="E822" s="23"/>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row>
    <row r="823" spans="1:35" s="24" customFormat="1" ht="15.75">
      <c r="A823" s="120"/>
      <c r="B823" s="111"/>
      <c r="C823" s="90"/>
      <c r="D823" s="90"/>
      <c r="E823" s="23"/>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row>
    <row r="824" spans="1:35" s="24" customFormat="1" ht="15.75">
      <c r="A824" s="120"/>
      <c r="B824" s="111"/>
      <c r="C824" s="90"/>
      <c r="D824" s="90"/>
      <c r="E824" s="23"/>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row>
    <row r="825" spans="1:35" s="24" customFormat="1" ht="15.75">
      <c r="A825" s="120"/>
      <c r="B825" s="111"/>
      <c r="C825" s="90"/>
      <c r="D825" s="90"/>
      <c r="E825" s="23"/>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row>
    <row r="826" spans="1:35" s="24" customFormat="1" ht="15.75">
      <c r="A826" s="120"/>
      <c r="B826" s="111"/>
      <c r="C826" s="90"/>
      <c r="D826" s="90"/>
      <c r="E826" s="23"/>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row>
    <row r="827" spans="1:35" s="24" customFormat="1" ht="15.75">
      <c r="A827" s="120"/>
      <c r="B827" s="111"/>
      <c r="C827" s="90"/>
      <c r="D827" s="90"/>
      <c r="E827" s="23"/>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row>
    <row r="828" spans="1:35" s="24" customFormat="1" ht="15.75">
      <c r="A828" s="120"/>
      <c r="B828" s="111"/>
      <c r="C828" s="90"/>
      <c r="D828" s="90"/>
      <c r="E828" s="23"/>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row>
    <row r="829" spans="1:35" s="24" customFormat="1" ht="15.75">
      <c r="A829" s="120"/>
      <c r="B829" s="111"/>
      <c r="C829" s="90"/>
      <c r="D829" s="90"/>
      <c r="E829" s="23"/>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row>
    <row r="830" spans="1:35" s="24" customFormat="1" ht="15.75">
      <c r="A830" s="120"/>
      <c r="B830" s="111"/>
      <c r="C830" s="90"/>
      <c r="D830" s="90"/>
      <c r="E830" s="23"/>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row>
    <row r="831" spans="1:35" s="24" customFormat="1" ht="15.75">
      <c r="A831" s="120"/>
      <c r="B831" s="111"/>
      <c r="C831" s="90"/>
      <c r="D831" s="90"/>
      <c r="E831" s="23"/>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row>
    <row r="832" spans="1:35" s="24" customFormat="1" ht="15.75">
      <c r="A832" s="120"/>
      <c r="B832" s="111"/>
      <c r="C832" s="90"/>
      <c r="D832" s="90"/>
      <c r="E832" s="23"/>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row>
    <row r="833" spans="1:35" s="24" customFormat="1" ht="15.75">
      <c r="A833" s="120"/>
      <c r="B833" s="111"/>
      <c r="C833" s="90"/>
      <c r="D833" s="90"/>
      <c r="E833" s="23"/>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row>
    <row r="834" spans="1:35" s="24" customFormat="1" ht="15.75">
      <c r="A834" s="120"/>
      <c r="B834" s="111"/>
      <c r="C834" s="90"/>
      <c r="D834" s="90"/>
      <c r="E834" s="23"/>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row>
    <row r="835" spans="1:35" s="24" customFormat="1" ht="15.75">
      <c r="A835" s="120"/>
      <c r="B835" s="111"/>
      <c r="C835" s="90"/>
      <c r="D835" s="90"/>
      <c r="E835" s="23"/>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row>
    <row r="836" spans="1:35" s="24" customFormat="1" ht="15.75">
      <c r="A836" s="120"/>
      <c r="B836" s="111"/>
      <c r="C836" s="90"/>
      <c r="D836" s="90"/>
      <c r="E836" s="23"/>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row>
    <row r="837" spans="1:35" s="24" customFormat="1" ht="15.75">
      <c r="A837" s="120"/>
      <c r="B837" s="111"/>
      <c r="C837" s="90"/>
      <c r="D837" s="90"/>
      <c r="E837" s="23"/>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row>
    <row r="838" spans="1:35" s="24" customFormat="1" ht="15.75">
      <c r="A838" s="120"/>
      <c r="B838" s="111"/>
      <c r="C838" s="90"/>
      <c r="D838" s="90"/>
      <c r="E838" s="23"/>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row>
    <row r="839" spans="1:35" s="24" customFormat="1" ht="15.75">
      <c r="A839" s="120"/>
      <c r="B839" s="111"/>
      <c r="C839" s="90"/>
      <c r="D839" s="90"/>
      <c r="E839" s="23"/>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row>
    <row r="840" spans="1:35" s="24" customFormat="1" ht="15.75">
      <c r="A840" s="120"/>
      <c r="B840" s="111"/>
      <c r="C840" s="90"/>
      <c r="D840" s="90"/>
      <c r="E840" s="23"/>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row>
    <row r="841" spans="1:35" s="24" customFormat="1" ht="15.75">
      <c r="A841" s="120"/>
      <c r="B841" s="111"/>
      <c r="C841" s="90"/>
      <c r="D841" s="90"/>
      <c r="E841" s="23"/>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row>
    <row r="842" spans="1:35" s="24" customFormat="1" ht="15.75">
      <c r="A842" s="120"/>
      <c r="B842" s="111"/>
      <c r="C842" s="90"/>
      <c r="D842" s="90"/>
      <c r="E842" s="23"/>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row>
    <row r="843" spans="1:35" s="24" customFormat="1" ht="15.75">
      <c r="A843" s="120"/>
      <c r="B843" s="111"/>
      <c r="C843" s="90"/>
      <c r="D843" s="90"/>
      <c r="E843" s="23"/>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row>
    <row r="844" spans="1:35" s="24" customFormat="1" ht="15.75">
      <c r="A844" s="120"/>
      <c r="B844" s="111"/>
      <c r="C844" s="90"/>
      <c r="D844" s="90"/>
      <c r="E844" s="23"/>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row>
    <row r="845" spans="1:35" s="24" customFormat="1" ht="15.75">
      <c r="A845" s="120"/>
      <c r="B845" s="111"/>
      <c r="C845" s="90"/>
      <c r="D845" s="90"/>
      <c r="E845" s="23"/>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row>
    <row r="846" spans="1:35" s="24" customFormat="1" ht="15.75">
      <c r="A846" s="120"/>
      <c r="B846" s="111"/>
      <c r="C846" s="90"/>
      <c r="D846" s="90"/>
      <c r="E846" s="23"/>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row>
    <row r="847" spans="1:35" s="24" customFormat="1" ht="15.75">
      <c r="A847" s="120"/>
      <c r="B847" s="111"/>
      <c r="C847" s="90"/>
      <c r="D847" s="90"/>
      <c r="E847" s="23"/>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row>
    <row r="848" spans="1:35" s="24" customFormat="1" ht="15.75">
      <c r="A848" s="120"/>
      <c r="B848" s="111"/>
      <c r="C848" s="90"/>
      <c r="D848" s="90"/>
      <c r="E848" s="23"/>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row>
    <row r="849" spans="1:35" s="24" customFormat="1" ht="15.75">
      <c r="A849" s="120"/>
      <c r="B849" s="111"/>
      <c r="C849" s="90"/>
      <c r="D849" s="90"/>
      <c r="E849" s="23"/>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row>
    <row r="850" spans="1:35" s="24" customFormat="1" ht="15.75">
      <c r="A850" s="120"/>
      <c r="B850" s="111"/>
      <c r="C850" s="90"/>
      <c r="D850" s="90"/>
      <c r="E850" s="23"/>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row>
    <row r="851" spans="1:35" s="24" customFormat="1" ht="15.75">
      <c r="A851" s="120"/>
      <c r="B851" s="111"/>
      <c r="C851" s="90"/>
      <c r="D851" s="90"/>
      <c r="E851" s="23"/>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row>
    <row r="852" spans="1:35" s="24" customFormat="1" ht="15.75">
      <c r="A852" s="120"/>
      <c r="B852" s="111"/>
      <c r="C852" s="90"/>
      <c r="D852" s="90"/>
      <c r="E852" s="23"/>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row>
    <row r="853" spans="1:35" s="24" customFormat="1" ht="15.75">
      <c r="A853" s="120"/>
      <c r="B853" s="111"/>
      <c r="C853" s="90"/>
      <c r="D853" s="90"/>
      <c r="E853" s="23"/>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row>
    <row r="854" spans="1:35" s="24" customFormat="1" ht="15.75">
      <c r="A854" s="120"/>
      <c r="B854" s="111"/>
      <c r="C854" s="90"/>
      <c r="D854" s="90"/>
      <c r="E854" s="23"/>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row>
    <row r="855" spans="1:35" s="24" customFormat="1" ht="15.75">
      <c r="A855" s="120"/>
      <c r="B855" s="111"/>
      <c r="C855" s="90"/>
      <c r="D855" s="90"/>
      <c r="E855" s="23"/>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row>
    <row r="856" spans="1:35" s="24" customFormat="1" ht="15.75">
      <c r="A856" s="120"/>
      <c r="B856" s="111"/>
      <c r="C856" s="90"/>
      <c r="D856" s="90"/>
      <c r="E856" s="23"/>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row>
    <row r="857" spans="1:35" s="24" customFormat="1" ht="15.75">
      <c r="A857" s="120"/>
      <c r="B857" s="111"/>
      <c r="C857" s="90"/>
      <c r="D857" s="90"/>
      <c r="E857" s="23"/>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row>
    <row r="858" spans="1:35" s="24" customFormat="1" ht="15.75">
      <c r="A858" s="120"/>
      <c r="B858" s="111"/>
      <c r="C858" s="90"/>
      <c r="D858" s="90"/>
      <c r="E858" s="23"/>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row>
    <row r="859" spans="1:35" s="24" customFormat="1" ht="15.75">
      <c r="A859" s="120"/>
      <c r="B859" s="111"/>
      <c r="C859" s="90"/>
      <c r="D859" s="90"/>
      <c r="E859" s="23"/>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306"/>
      <c r="AF859" s="306"/>
      <c r="AG859" s="306"/>
      <c r="AH859" s="306"/>
      <c r="AI859" s="306"/>
    </row>
    <row r="860" spans="1:35" s="24" customFormat="1" ht="15.75">
      <c r="A860" s="120"/>
      <c r="B860" s="111"/>
      <c r="C860" s="90"/>
      <c r="D860" s="90"/>
      <c r="E860" s="23"/>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06"/>
      <c r="AG860" s="306"/>
      <c r="AH860" s="306"/>
      <c r="AI860" s="306"/>
    </row>
    <row r="861" spans="1:35" s="24" customFormat="1" ht="15.75">
      <c r="A861" s="120"/>
      <c r="B861" s="111"/>
      <c r="C861" s="90"/>
      <c r="D861" s="90"/>
      <c r="E861" s="23"/>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306"/>
      <c r="AE861" s="306"/>
      <c r="AF861" s="306"/>
      <c r="AG861" s="306"/>
      <c r="AH861" s="306"/>
      <c r="AI861" s="306"/>
    </row>
    <row r="862" spans="1:35" s="24" customFormat="1" ht="15.75">
      <c r="A862" s="120"/>
      <c r="B862" s="111"/>
      <c r="C862" s="90"/>
      <c r="D862" s="90"/>
      <c r="E862" s="23"/>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306"/>
      <c r="AE862" s="306"/>
      <c r="AF862" s="306"/>
      <c r="AG862" s="306"/>
      <c r="AH862" s="306"/>
      <c r="AI862" s="306"/>
    </row>
    <row r="863" spans="1:35" s="24" customFormat="1" ht="15.75">
      <c r="A863" s="120"/>
      <c r="B863" s="111"/>
      <c r="C863" s="90"/>
      <c r="D863" s="90"/>
      <c r="E863" s="23"/>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306"/>
      <c r="AF863" s="306"/>
      <c r="AG863" s="306"/>
      <c r="AH863" s="306"/>
      <c r="AI863" s="306"/>
    </row>
    <row r="864" spans="1:35" s="24" customFormat="1" ht="15.75">
      <c r="A864" s="120"/>
      <c r="B864" s="111"/>
      <c r="C864" s="90"/>
      <c r="D864" s="90"/>
      <c r="E864" s="23"/>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306"/>
      <c r="AF864" s="306"/>
      <c r="AG864" s="306"/>
      <c r="AH864" s="306"/>
      <c r="AI864" s="306"/>
    </row>
    <row r="865" spans="1:35" s="24" customFormat="1" ht="15.75">
      <c r="A865" s="120"/>
      <c r="B865" s="111"/>
      <c r="C865" s="90"/>
      <c r="D865" s="90"/>
      <c r="E865" s="23"/>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306"/>
      <c r="AF865" s="306"/>
      <c r="AG865" s="306"/>
      <c r="AH865" s="306"/>
      <c r="AI865" s="306"/>
    </row>
    <row r="866" spans="1:35" s="24" customFormat="1" ht="15.75">
      <c r="A866" s="120"/>
      <c r="B866" s="111"/>
      <c r="C866" s="90"/>
      <c r="D866" s="90"/>
      <c r="E866" s="23"/>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306"/>
      <c r="AF866" s="306"/>
      <c r="AG866" s="306"/>
      <c r="AH866" s="306"/>
      <c r="AI866" s="306"/>
    </row>
    <row r="867" spans="1:35" s="24" customFormat="1" ht="15.75">
      <c r="A867" s="120"/>
      <c r="B867" s="111"/>
      <c r="C867" s="90"/>
      <c r="D867" s="90"/>
      <c r="E867" s="23"/>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6"/>
      <c r="AD867" s="306"/>
      <c r="AE867" s="306"/>
      <c r="AF867" s="306"/>
      <c r="AG867" s="306"/>
      <c r="AH867" s="306"/>
      <c r="AI867" s="306"/>
    </row>
    <row r="868" spans="1:35" s="24" customFormat="1" ht="15.75">
      <c r="A868" s="120"/>
      <c r="B868" s="111"/>
      <c r="C868" s="90"/>
      <c r="D868" s="90"/>
      <c r="E868" s="23"/>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row>
    <row r="869" spans="1:35" s="24" customFormat="1" ht="15.75">
      <c r="A869" s="120"/>
      <c r="B869" s="111"/>
      <c r="C869" s="90"/>
      <c r="D869" s="90"/>
      <c r="E869" s="23"/>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row>
    <row r="870" spans="1:35" s="24" customFormat="1" ht="15.75">
      <c r="A870" s="120"/>
      <c r="B870" s="111"/>
      <c r="C870" s="90"/>
      <c r="D870" s="90"/>
      <c r="E870" s="23"/>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row>
    <row r="871" spans="1:35" s="24" customFormat="1" ht="15.75">
      <c r="A871" s="120"/>
      <c r="B871" s="111"/>
      <c r="C871" s="90"/>
      <c r="D871" s="90"/>
      <c r="E871" s="23"/>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6"/>
      <c r="AD871" s="306"/>
      <c r="AE871" s="306"/>
      <c r="AF871" s="306"/>
      <c r="AG871" s="306"/>
      <c r="AH871" s="306"/>
      <c r="AI871" s="306"/>
    </row>
    <row r="872" spans="1:35" s="24" customFormat="1" ht="15.75">
      <c r="A872" s="120"/>
      <c r="B872" s="111"/>
      <c r="C872" s="90"/>
      <c r="D872" s="90"/>
      <c r="E872" s="23"/>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306"/>
      <c r="AE872" s="306"/>
      <c r="AF872" s="306"/>
      <c r="AG872" s="306"/>
      <c r="AH872" s="306"/>
      <c r="AI872" s="306"/>
    </row>
    <row r="873" spans="1:35" s="24" customFormat="1" ht="15.75">
      <c r="A873" s="120"/>
      <c r="B873" s="111"/>
      <c r="C873" s="90"/>
      <c r="D873" s="90"/>
      <c r="E873" s="23"/>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306"/>
      <c r="AF873" s="306"/>
      <c r="AG873" s="306"/>
      <c r="AH873" s="306"/>
      <c r="AI873" s="306"/>
    </row>
    <row r="874" spans="1:35" s="24" customFormat="1" ht="15.75">
      <c r="A874" s="120"/>
      <c r="B874" s="111"/>
      <c r="C874" s="90"/>
      <c r="D874" s="90"/>
      <c r="E874" s="23"/>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306"/>
      <c r="AF874" s="306"/>
      <c r="AG874" s="306"/>
      <c r="AH874" s="306"/>
      <c r="AI874" s="306"/>
    </row>
    <row r="875" spans="1:35" s="24" customFormat="1" ht="15.75">
      <c r="A875" s="120"/>
      <c r="B875" s="111"/>
      <c r="C875" s="90"/>
      <c r="D875" s="90"/>
      <c r="E875" s="23"/>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306"/>
      <c r="AF875" s="306"/>
      <c r="AG875" s="306"/>
      <c r="AH875" s="306"/>
      <c r="AI875" s="306"/>
    </row>
    <row r="876" spans="1:35" s="24" customFormat="1" ht="15.75">
      <c r="A876" s="120"/>
      <c r="B876" s="111"/>
      <c r="C876" s="90"/>
      <c r="D876" s="90"/>
      <c r="E876" s="23"/>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6"/>
      <c r="AD876" s="306"/>
      <c r="AE876" s="306"/>
      <c r="AF876" s="306"/>
      <c r="AG876" s="306"/>
      <c r="AH876" s="306"/>
      <c r="AI876" s="306"/>
    </row>
    <row r="877" spans="1:35" s="24" customFormat="1" ht="15.75">
      <c r="A877" s="120"/>
      <c r="B877" s="111"/>
      <c r="C877" s="90"/>
      <c r="D877" s="90"/>
      <c r="E877" s="23"/>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306"/>
      <c r="AF877" s="306"/>
      <c r="AG877" s="306"/>
      <c r="AH877" s="306"/>
      <c r="AI877" s="306"/>
    </row>
    <row r="878" spans="1:35" s="24" customFormat="1" ht="15.75">
      <c r="A878" s="120"/>
      <c r="B878" s="111"/>
      <c r="C878" s="90"/>
      <c r="D878" s="90"/>
      <c r="E878" s="23"/>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306"/>
      <c r="AF878" s="306"/>
      <c r="AG878" s="306"/>
      <c r="AH878" s="306"/>
      <c r="AI878" s="306"/>
    </row>
    <row r="879" spans="1:35" s="24" customFormat="1" ht="15.75">
      <c r="A879" s="120"/>
      <c r="B879" s="111"/>
      <c r="C879" s="90"/>
      <c r="D879" s="90"/>
      <c r="E879" s="23"/>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306"/>
      <c r="AE879" s="306"/>
      <c r="AF879" s="306"/>
      <c r="AG879" s="306"/>
      <c r="AH879" s="306"/>
      <c r="AI879" s="306"/>
    </row>
    <row r="880" spans="1:35" s="24" customFormat="1" ht="15.75">
      <c r="A880" s="120"/>
      <c r="B880" s="111"/>
      <c r="C880" s="90"/>
      <c r="D880" s="90"/>
      <c r="E880" s="23"/>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306"/>
      <c r="AE880" s="306"/>
      <c r="AF880" s="306"/>
      <c r="AG880" s="306"/>
      <c r="AH880" s="306"/>
      <c r="AI880" s="306"/>
    </row>
    <row r="881" spans="1:35" s="24" customFormat="1" ht="15.75">
      <c r="A881" s="120"/>
      <c r="B881" s="111"/>
      <c r="C881" s="90"/>
      <c r="D881" s="90"/>
      <c r="E881" s="23"/>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306"/>
      <c r="AE881" s="306"/>
      <c r="AF881" s="306"/>
      <c r="AG881" s="306"/>
      <c r="AH881" s="306"/>
      <c r="AI881" s="306"/>
    </row>
    <row r="882" spans="1:35" s="24" customFormat="1" ht="15.75">
      <c r="A882" s="120"/>
      <c r="B882" s="111"/>
      <c r="C882" s="90"/>
      <c r="D882" s="90"/>
      <c r="E882" s="23"/>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306"/>
      <c r="AF882" s="306"/>
      <c r="AG882" s="306"/>
      <c r="AH882" s="306"/>
      <c r="AI882" s="306"/>
    </row>
    <row r="883" spans="1:35" s="24" customFormat="1" ht="15.75">
      <c r="A883" s="120"/>
      <c r="B883" s="111"/>
      <c r="C883" s="90"/>
      <c r="D883" s="90"/>
      <c r="E883" s="23"/>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306"/>
      <c r="AF883" s="306"/>
      <c r="AG883" s="306"/>
      <c r="AH883" s="306"/>
      <c r="AI883" s="306"/>
    </row>
    <row r="884" spans="1:35" s="24" customFormat="1" ht="15.75">
      <c r="A884" s="120"/>
      <c r="B884" s="111"/>
      <c r="C884" s="90"/>
      <c r="D884" s="90"/>
      <c r="E884" s="23"/>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306"/>
      <c r="AF884" s="306"/>
      <c r="AG884" s="306"/>
      <c r="AH884" s="306"/>
      <c r="AI884" s="306"/>
    </row>
    <row r="885" spans="1:35" s="24" customFormat="1" ht="15.75">
      <c r="A885" s="120"/>
      <c r="B885" s="111"/>
      <c r="C885" s="90"/>
      <c r="D885" s="90"/>
      <c r="E885" s="23"/>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306"/>
      <c r="AF885" s="306"/>
      <c r="AG885" s="306"/>
      <c r="AH885" s="306"/>
      <c r="AI885" s="306"/>
    </row>
    <row r="886" spans="1:35" s="24" customFormat="1" ht="15.75">
      <c r="A886" s="120"/>
      <c r="B886" s="111"/>
      <c r="C886" s="90"/>
      <c r="D886" s="90"/>
      <c r="E886" s="23"/>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306"/>
      <c r="AF886" s="306"/>
      <c r="AG886" s="306"/>
      <c r="AH886" s="306"/>
      <c r="AI886" s="306"/>
    </row>
    <row r="887" spans="1:35" s="24" customFormat="1" ht="15.75">
      <c r="A887" s="120"/>
      <c r="B887" s="111"/>
      <c r="C887" s="90"/>
      <c r="D887" s="90"/>
      <c r="E887" s="23"/>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306"/>
      <c r="AF887" s="306"/>
      <c r="AG887" s="306"/>
      <c r="AH887" s="306"/>
      <c r="AI887" s="306"/>
    </row>
    <row r="888" spans="1:35" s="24" customFormat="1" ht="15.75">
      <c r="A888" s="120"/>
      <c r="B888" s="111"/>
      <c r="C888" s="90"/>
      <c r="D888" s="90"/>
      <c r="E888" s="23"/>
      <c r="F888" s="306"/>
      <c r="G888" s="306"/>
      <c r="H888" s="306"/>
      <c r="I888" s="306"/>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row>
    <row r="889" spans="1:35" s="24" customFormat="1" ht="15.75">
      <c r="A889" s="120"/>
      <c r="B889" s="111"/>
      <c r="C889" s="90"/>
      <c r="D889" s="90"/>
      <c r="E889" s="23"/>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row>
    <row r="890" spans="1:35" s="24" customFormat="1" ht="15.75">
      <c r="A890" s="120"/>
      <c r="B890" s="111"/>
      <c r="C890" s="90"/>
      <c r="D890" s="90"/>
      <c r="E890" s="23"/>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306"/>
      <c r="AE890" s="306"/>
      <c r="AF890" s="306"/>
      <c r="AG890" s="306"/>
      <c r="AH890" s="306"/>
      <c r="AI890" s="306"/>
    </row>
    <row r="891" spans="1:35" s="24" customFormat="1" ht="15.75">
      <c r="A891" s="120"/>
      <c r="B891" s="111"/>
      <c r="C891" s="90"/>
      <c r="D891" s="90"/>
      <c r="E891" s="23"/>
      <c r="F891" s="306"/>
      <c r="G891" s="306"/>
      <c r="H891" s="306"/>
      <c r="I891" s="306"/>
      <c r="J891" s="306"/>
      <c r="K891" s="306"/>
      <c r="L891" s="306"/>
      <c r="M891" s="306"/>
      <c r="N891" s="306"/>
      <c r="O891" s="306"/>
      <c r="P891" s="306"/>
      <c r="Q891" s="306"/>
      <c r="R891" s="306"/>
      <c r="S891" s="306"/>
      <c r="T891" s="306"/>
      <c r="U891" s="306"/>
      <c r="V891" s="306"/>
      <c r="W891" s="306"/>
      <c r="X891" s="306"/>
      <c r="Y891" s="306"/>
      <c r="Z891" s="306"/>
      <c r="AA891" s="306"/>
      <c r="AB891" s="306"/>
      <c r="AC891" s="306"/>
      <c r="AD891" s="306"/>
      <c r="AE891" s="306"/>
      <c r="AF891" s="306"/>
      <c r="AG891" s="306"/>
      <c r="AH891" s="306"/>
      <c r="AI891" s="306"/>
    </row>
    <row r="892" spans="1:35" s="24" customFormat="1" ht="15.75">
      <c r="A892" s="120"/>
      <c r="B892" s="111"/>
      <c r="C892" s="90"/>
      <c r="D892" s="90"/>
      <c r="E892" s="23"/>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306"/>
      <c r="AF892" s="306"/>
      <c r="AG892" s="306"/>
      <c r="AH892" s="306"/>
      <c r="AI892" s="306"/>
    </row>
    <row r="893" spans="1:35" s="24" customFormat="1" ht="15.75">
      <c r="A893" s="120"/>
      <c r="B893" s="111"/>
      <c r="C893" s="90"/>
      <c r="D893" s="90"/>
      <c r="E893" s="23"/>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306"/>
      <c r="AF893" s="306"/>
      <c r="AG893" s="306"/>
      <c r="AH893" s="306"/>
      <c r="AI893" s="306"/>
    </row>
    <row r="894" spans="1:35" s="24" customFormat="1" ht="15.75">
      <c r="A894" s="120"/>
      <c r="B894" s="111"/>
      <c r="C894" s="90"/>
      <c r="D894" s="90"/>
      <c r="E894" s="23"/>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row>
    <row r="895" spans="1:35" s="24" customFormat="1" ht="15.75">
      <c r="A895" s="120"/>
      <c r="B895" s="111"/>
      <c r="C895" s="90"/>
      <c r="D895" s="90"/>
      <c r="E895" s="23"/>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row>
    <row r="896" spans="1:35" s="24" customFormat="1" ht="15.75">
      <c r="A896" s="120"/>
      <c r="B896" s="111"/>
      <c r="C896" s="90"/>
      <c r="D896" s="90"/>
      <c r="E896" s="23"/>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row>
    <row r="897" spans="1:35" s="24" customFormat="1" ht="15.75">
      <c r="A897" s="120"/>
      <c r="B897" s="111"/>
      <c r="C897" s="90"/>
      <c r="D897" s="90"/>
      <c r="E897" s="23"/>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row>
    <row r="898" spans="1:35" s="24" customFormat="1" ht="15.75">
      <c r="A898" s="120"/>
      <c r="B898" s="111"/>
      <c r="C898" s="90"/>
      <c r="D898" s="90"/>
      <c r="E898" s="23"/>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row>
    <row r="899" spans="1:35" s="24" customFormat="1" ht="15.75">
      <c r="A899" s="120"/>
      <c r="B899" s="111"/>
      <c r="C899" s="90"/>
      <c r="D899" s="90"/>
      <c r="E899" s="23"/>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row>
    <row r="900" spans="1:35" s="24" customFormat="1" ht="15.75">
      <c r="A900" s="120"/>
      <c r="B900" s="111"/>
      <c r="C900" s="90"/>
      <c r="D900" s="90"/>
      <c r="E900" s="23"/>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row>
    <row r="901" spans="1:35" s="24" customFormat="1" ht="15.75">
      <c r="A901" s="120"/>
      <c r="B901" s="111"/>
      <c r="C901" s="90"/>
      <c r="D901" s="90"/>
      <c r="E901" s="23"/>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306"/>
      <c r="AE901" s="306"/>
      <c r="AF901" s="306"/>
      <c r="AG901" s="306"/>
      <c r="AH901" s="306"/>
      <c r="AI901" s="306"/>
    </row>
    <row r="902" spans="1:35" s="24" customFormat="1" ht="15.75">
      <c r="A902" s="120"/>
      <c r="B902" s="111"/>
      <c r="C902" s="90"/>
      <c r="D902" s="90"/>
      <c r="E902" s="23"/>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306"/>
      <c r="AE902" s="306"/>
      <c r="AF902" s="306"/>
      <c r="AG902" s="306"/>
      <c r="AH902" s="306"/>
      <c r="AI902" s="306"/>
    </row>
    <row r="903" spans="1:35" s="24" customFormat="1" ht="15.75">
      <c r="A903" s="120"/>
      <c r="B903" s="111"/>
      <c r="C903" s="90"/>
      <c r="D903" s="90"/>
      <c r="E903" s="23"/>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306"/>
      <c r="AE903" s="306"/>
      <c r="AF903" s="306"/>
      <c r="AG903" s="306"/>
      <c r="AH903" s="306"/>
      <c r="AI903" s="306"/>
    </row>
    <row r="904" spans="1:35" s="24" customFormat="1" ht="15.75">
      <c r="A904" s="120"/>
      <c r="B904" s="111"/>
      <c r="C904" s="90"/>
      <c r="D904" s="90"/>
      <c r="E904" s="23"/>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306"/>
      <c r="AF904" s="306"/>
      <c r="AG904" s="306"/>
      <c r="AH904" s="306"/>
      <c r="AI904" s="306"/>
    </row>
    <row r="905" spans="1:35" s="24" customFormat="1" ht="15.75">
      <c r="A905" s="120"/>
      <c r="B905" s="111"/>
      <c r="C905" s="90"/>
      <c r="D905" s="90"/>
      <c r="E905" s="23"/>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306"/>
      <c r="AF905" s="306"/>
      <c r="AG905" s="306"/>
      <c r="AH905" s="306"/>
      <c r="AI905" s="306"/>
    </row>
    <row r="906" spans="1:35" s="24" customFormat="1" ht="15.75">
      <c r="A906" s="120"/>
      <c r="B906" s="111"/>
      <c r="C906" s="90"/>
      <c r="D906" s="90"/>
      <c r="E906" s="23"/>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06"/>
      <c r="AG906" s="306"/>
      <c r="AH906" s="306"/>
      <c r="AI906" s="306"/>
    </row>
    <row r="907" spans="1:35" s="24" customFormat="1" ht="15.75">
      <c r="A907" s="120"/>
      <c r="B907" s="111"/>
      <c r="C907" s="90"/>
      <c r="D907" s="90"/>
      <c r="E907" s="23"/>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306"/>
      <c r="AF907" s="306"/>
      <c r="AG907" s="306"/>
      <c r="AH907" s="306"/>
      <c r="AI907" s="306"/>
    </row>
    <row r="908" spans="1:35" s="24" customFormat="1" ht="15.75">
      <c r="A908" s="120"/>
      <c r="B908" s="111"/>
      <c r="C908" s="90"/>
      <c r="D908" s="90"/>
      <c r="E908" s="23"/>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306"/>
      <c r="AF908" s="306"/>
      <c r="AG908" s="306"/>
      <c r="AH908" s="306"/>
      <c r="AI908" s="306"/>
    </row>
    <row r="909" spans="1:35" s="24" customFormat="1" ht="15.75">
      <c r="A909" s="120"/>
      <c r="B909" s="111"/>
      <c r="C909" s="90"/>
      <c r="D909" s="90"/>
      <c r="E909" s="23"/>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306"/>
      <c r="AF909" s="306"/>
      <c r="AG909" s="306"/>
      <c r="AH909" s="306"/>
      <c r="AI909" s="306"/>
    </row>
    <row r="910" spans="1:35" s="24" customFormat="1" ht="15.75">
      <c r="A910" s="120"/>
      <c r="B910" s="111"/>
      <c r="C910" s="90"/>
      <c r="D910" s="90"/>
      <c r="E910" s="23"/>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306"/>
      <c r="AE910" s="306"/>
      <c r="AF910" s="306"/>
      <c r="AG910" s="306"/>
      <c r="AH910" s="306"/>
      <c r="AI910" s="306"/>
    </row>
    <row r="911" spans="1:35" s="24" customFormat="1" ht="15.75">
      <c r="A911" s="120"/>
      <c r="B911" s="111"/>
      <c r="C911" s="90"/>
      <c r="D911" s="90"/>
      <c r="E911" s="23"/>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306"/>
      <c r="AE911" s="306"/>
      <c r="AF911" s="306"/>
      <c r="AG911" s="306"/>
      <c r="AH911" s="306"/>
      <c r="AI911" s="306"/>
    </row>
    <row r="912" spans="1:35" s="24" customFormat="1" ht="15.75">
      <c r="A912" s="120"/>
      <c r="B912" s="111"/>
      <c r="C912" s="90"/>
      <c r="D912" s="90"/>
      <c r="E912" s="23"/>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row>
    <row r="913" spans="1:35" s="24" customFormat="1" ht="15.75">
      <c r="A913" s="120"/>
      <c r="B913" s="111"/>
      <c r="C913" s="90"/>
      <c r="D913" s="90"/>
      <c r="E913" s="23"/>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306"/>
      <c r="AE913" s="306"/>
      <c r="AF913" s="306"/>
      <c r="AG913" s="306"/>
      <c r="AH913" s="306"/>
      <c r="AI913" s="306"/>
    </row>
    <row r="914" spans="1:35" s="24" customFormat="1" ht="15.75">
      <c r="A914" s="120"/>
      <c r="B914" s="111"/>
      <c r="C914" s="90"/>
      <c r="D914" s="90"/>
      <c r="E914" s="23"/>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306"/>
      <c r="AE914" s="306"/>
      <c r="AF914" s="306"/>
      <c r="AG914" s="306"/>
      <c r="AH914" s="306"/>
      <c r="AI914" s="306"/>
    </row>
    <row r="915" spans="1:35" s="24" customFormat="1" ht="15.75">
      <c r="A915" s="120"/>
      <c r="B915" s="111"/>
      <c r="C915" s="90"/>
      <c r="D915" s="90"/>
      <c r="E915" s="23"/>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306"/>
    </row>
    <row r="916" spans="1:35" s="24" customFormat="1" ht="15.75">
      <c r="A916" s="120"/>
      <c r="B916" s="111"/>
      <c r="C916" s="90"/>
      <c r="D916" s="90"/>
      <c r="E916" s="23"/>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row>
    <row r="917" spans="1:35" s="24" customFormat="1" ht="15.75">
      <c r="A917" s="120"/>
      <c r="B917" s="111"/>
      <c r="C917" s="90"/>
      <c r="D917" s="90"/>
      <c r="E917" s="23"/>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row>
    <row r="918" spans="1:35" s="24" customFormat="1" ht="15.75">
      <c r="A918" s="120"/>
      <c r="B918" s="111"/>
      <c r="C918" s="90"/>
      <c r="D918" s="90"/>
      <c r="E918" s="23"/>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row>
    <row r="919" spans="1:35" s="24" customFormat="1" ht="15.75">
      <c r="A919" s="120"/>
      <c r="B919" s="111"/>
      <c r="C919" s="90"/>
      <c r="D919" s="90"/>
      <c r="E919" s="23"/>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row>
    <row r="920" spans="1:35" s="24" customFormat="1" ht="15.75">
      <c r="A920" s="120"/>
      <c r="B920" s="111"/>
      <c r="C920" s="90"/>
      <c r="D920" s="90"/>
      <c r="E920" s="23"/>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row>
    <row r="921" spans="1:35" s="24" customFormat="1" ht="15.75">
      <c r="A921" s="120"/>
      <c r="B921" s="111"/>
      <c r="C921" s="90"/>
      <c r="D921" s="90"/>
      <c r="E921" s="23"/>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row>
    <row r="922" spans="1:35" s="24" customFormat="1" ht="15.75">
      <c r="A922" s="120"/>
      <c r="B922" s="111"/>
      <c r="C922" s="90"/>
      <c r="D922" s="90"/>
      <c r="E922" s="23"/>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306"/>
      <c r="AE922" s="306"/>
      <c r="AF922" s="306"/>
      <c r="AG922" s="306"/>
      <c r="AH922" s="306"/>
      <c r="AI922" s="306"/>
    </row>
    <row r="923" spans="1:35" s="24" customFormat="1" ht="15.75">
      <c r="A923" s="120"/>
      <c r="B923" s="111"/>
      <c r="C923" s="90"/>
      <c r="D923" s="90"/>
      <c r="E923" s="23"/>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306"/>
      <c r="AE923" s="306"/>
      <c r="AF923" s="306"/>
      <c r="AG923" s="306"/>
      <c r="AH923" s="306"/>
      <c r="AI923" s="306"/>
    </row>
    <row r="924" spans="1:35" s="24" customFormat="1" ht="15.75">
      <c r="A924" s="120"/>
      <c r="B924" s="111"/>
      <c r="C924" s="90"/>
      <c r="D924" s="90"/>
      <c r="E924" s="23"/>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306"/>
      <c r="AE924" s="306"/>
      <c r="AF924" s="306"/>
      <c r="AG924" s="306"/>
      <c r="AH924" s="306"/>
      <c r="AI924" s="306"/>
    </row>
    <row r="925" spans="1:35" s="24" customFormat="1" ht="15.75">
      <c r="A925" s="120"/>
      <c r="B925" s="111"/>
      <c r="C925" s="90"/>
      <c r="D925" s="90"/>
      <c r="E925" s="23"/>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306"/>
      <c r="AE925" s="306"/>
      <c r="AF925" s="306"/>
      <c r="AG925" s="306"/>
      <c r="AH925" s="306"/>
      <c r="AI925" s="306"/>
    </row>
    <row r="926" spans="1:35" s="24" customFormat="1" ht="15.75">
      <c r="A926" s="120"/>
      <c r="B926" s="111"/>
      <c r="C926" s="90"/>
      <c r="D926" s="90"/>
      <c r="E926" s="23"/>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row>
    <row r="927" spans="1:35" s="24" customFormat="1" ht="15.75">
      <c r="A927" s="120"/>
      <c r="B927" s="111"/>
      <c r="C927" s="90"/>
      <c r="D927" s="90"/>
      <c r="E927" s="23"/>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306"/>
      <c r="AF927" s="306"/>
      <c r="AG927" s="306"/>
      <c r="AH927" s="306"/>
      <c r="AI927" s="306"/>
    </row>
    <row r="928" spans="1:35" s="24" customFormat="1" ht="15.75">
      <c r="A928" s="120"/>
      <c r="B928" s="111"/>
      <c r="C928" s="90"/>
      <c r="D928" s="90"/>
      <c r="E928" s="23"/>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306"/>
      <c r="AF928" s="306"/>
      <c r="AG928" s="306"/>
      <c r="AH928" s="306"/>
      <c r="AI928" s="306"/>
    </row>
    <row r="929" spans="1:35" s="24" customFormat="1" ht="15.75">
      <c r="A929" s="120"/>
      <c r="B929" s="111"/>
      <c r="C929" s="90"/>
      <c r="D929" s="90"/>
      <c r="E929" s="23"/>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306"/>
      <c r="AF929" s="306"/>
      <c r="AG929" s="306"/>
      <c r="AH929" s="306"/>
      <c r="AI929" s="306"/>
    </row>
    <row r="930" spans="1:35" s="24" customFormat="1" ht="15.75">
      <c r="A930" s="120"/>
      <c r="B930" s="111"/>
      <c r="C930" s="90"/>
      <c r="D930" s="90"/>
      <c r="E930" s="23"/>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row>
    <row r="931" spans="1:35" s="24" customFormat="1" ht="15.75">
      <c r="A931" s="120"/>
      <c r="B931" s="111"/>
      <c r="C931" s="90"/>
      <c r="D931" s="90"/>
      <c r="E931" s="23"/>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row>
    <row r="932" spans="1:35" s="24" customFormat="1" ht="15.75">
      <c r="A932" s="120"/>
      <c r="B932" s="111"/>
      <c r="C932" s="90"/>
      <c r="D932" s="90"/>
      <c r="E932" s="23"/>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row>
    <row r="933" spans="1:35" s="24" customFormat="1" ht="15.75">
      <c r="A933" s="120"/>
      <c r="B933" s="111"/>
      <c r="C933" s="90"/>
      <c r="D933" s="90"/>
      <c r="E933" s="23"/>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row>
    <row r="934" spans="1:35" s="24" customFormat="1" ht="15.75">
      <c r="A934" s="120"/>
      <c r="B934" s="111"/>
      <c r="C934" s="90"/>
      <c r="D934" s="90"/>
      <c r="E934" s="23"/>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row>
    <row r="935" spans="1:35" s="24" customFormat="1" ht="15.75">
      <c r="A935" s="120"/>
      <c r="B935" s="111"/>
      <c r="C935" s="90"/>
      <c r="D935" s="90"/>
      <c r="E935" s="23"/>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306"/>
      <c r="AF935" s="306"/>
      <c r="AG935" s="306"/>
      <c r="AH935" s="306"/>
      <c r="AI935" s="306"/>
    </row>
    <row r="936" spans="1:35" s="24" customFormat="1" ht="15.75">
      <c r="A936" s="120"/>
      <c r="B936" s="111"/>
      <c r="C936" s="90"/>
      <c r="D936" s="90"/>
      <c r="E936" s="23"/>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306"/>
      <c r="AF936" s="306"/>
      <c r="AG936" s="306"/>
      <c r="AH936" s="306"/>
      <c r="AI936" s="306"/>
    </row>
    <row r="937" spans="1:35" s="24" customFormat="1" ht="15.75">
      <c r="A937" s="120"/>
      <c r="B937" s="111"/>
      <c r="C937" s="90"/>
      <c r="D937" s="90"/>
      <c r="E937" s="23"/>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306"/>
      <c r="AE937" s="306"/>
      <c r="AF937" s="306"/>
      <c r="AG937" s="306"/>
      <c r="AH937" s="306"/>
      <c r="AI937" s="306"/>
    </row>
    <row r="938" spans="1:35" s="24" customFormat="1" ht="15.75">
      <c r="A938" s="120"/>
      <c r="B938" s="111"/>
      <c r="C938" s="90"/>
      <c r="D938" s="90"/>
      <c r="E938" s="23"/>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row>
    <row r="939" spans="1:35" s="24" customFormat="1" ht="15.75">
      <c r="A939" s="120"/>
      <c r="B939" s="111"/>
      <c r="C939" s="90"/>
      <c r="D939" s="90"/>
      <c r="E939" s="23"/>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306"/>
      <c r="AF939" s="306"/>
      <c r="AG939" s="306"/>
      <c r="AH939" s="306"/>
      <c r="AI939" s="306"/>
    </row>
    <row r="940" spans="1:35" s="24" customFormat="1" ht="15.75">
      <c r="A940" s="120"/>
      <c r="B940" s="111"/>
      <c r="C940" s="90"/>
      <c r="D940" s="90"/>
      <c r="E940" s="23"/>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306"/>
      <c r="AE940" s="306"/>
      <c r="AF940" s="306"/>
      <c r="AG940" s="306"/>
      <c r="AH940" s="306"/>
      <c r="AI940" s="306"/>
    </row>
    <row r="941" spans="1:35" s="24" customFormat="1" ht="15.75">
      <c r="A941" s="120"/>
      <c r="B941" s="111"/>
      <c r="C941" s="90"/>
      <c r="D941" s="90"/>
      <c r="E941" s="23"/>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306"/>
      <c r="AE941" s="306"/>
      <c r="AF941" s="306"/>
      <c r="AG941" s="306"/>
      <c r="AH941" s="306"/>
      <c r="AI941" s="306"/>
    </row>
    <row r="942" spans="1:35" s="24" customFormat="1" ht="15.75">
      <c r="A942" s="120"/>
      <c r="B942" s="111"/>
      <c r="C942" s="90"/>
      <c r="D942" s="90"/>
      <c r="E942" s="23"/>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row>
    <row r="943" spans="1:35" s="24" customFormat="1" ht="15.75">
      <c r="A943" s="120"/>
      <c r="B943" s="111"/>
      <c r="C943" s="90"/>
      <c r="D943" s="90"/>
      <c r="E943" s="23"/>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row>
    <row r="944" spans="1:35" s="24" customFormat="1" ht="15.75">
      <c r="A944" s="120"/>
      <c r="B944" s="111"/>
      <c r="C944" s="90"/>
      <c r="D944" s="90"/>
      <c r="E944" s="23"/>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row>
    <row r="945" spans="1:35" s="24" customFormat="1" ht="15.75">
      <c r="A945" s="120"/>
      <c r="B945" s="111"/>
      <c r="C945" s="90"/>
      <c r="D945" s="90"/>
      <c r="E945" s="23"/>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306"/>
      <c r="AI945" s="306"/>
    </row>
    <row r="946" spans="1:35" s="24" customFormat="1" ht="15.75">
      <c r="A946" s="120"/>
      <c r="B946" s="111"/>
      <c r="C946" s="90"/>
      <c r="D946" s="90"/>
      <c r="E946" s="23"/>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row>
    <row r="947" spans="1:35" s="24" customFormat="1" ht="15.75">
      <c r="A947" s="120"/>
      <c r="B947" s="111"/>
      <c r="C947" s="90"/>
      <c r="D947" s="90"/>
      <c r="E947" s="23"/>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row>
    <row r="948" spans="1:35" s="24" customFormat="1" ht="15.75">
      <c r="A948" s="120"/>
      <c r="B948" s="111"/>
      <c r="C948" s="90"/>
      <c r="D948" s="90"/>
      <c r="E948" s="23"/>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306"/>
      <c r="AF948" s="306"/>
      <c r="AG948" s="306"/>
      <c r="AH948" s="306"/>
      <c r="AI948" s="306"/>
    </row>
    <row r="949" spans="1:35" s="24" customFormat="1" ht="15.75">
      <c r="A949" s="120"/>
      <c r="B949" s="111"/>
      <c r="C949" s="90"/>
      <c r="D949" s="90"/>
      <c r="E949" s="23"/>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306"/>
      <c r="AE949" s="306"/>
      <c r="AF949" s="306"/>
      <c r="AG949" s="306"/>
      <c r="AH949" s="306"/>
      <c r="AI949" s="306"/>
    </row>
    <row r="950" spans="1:35" s="24" customFormat="1" ht="15.75">
      <c r="A950" s="120"/>
      <c r="B950" s="111"/>
      <c r="C950" s="90"/>
      <c r="D950" s="90"/>
      <c r="E950" s="23"/>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306"/>
      <c r="AE950" s="306"/>
      <c r="AF950" s="306"/>
      <c r="AG950" s="306"/>
      <c r="AH950" s="306"/>
      <c r="AI950" s="306"/>
    </row>
    <row r="951" spans="1:35" s="24" customFormat="1" ht="15.75">
      <c r="A951" s="120"/>
      <c r="B951" s="111"/>
      <c r="C951" s="90"/>
      <c r="D951" s="90"/>
      <c r="E951" s="23"/>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row>
    <row r="952" spans="1:35" s="24" customFormat="1" ht="15.75">
      <c r="A952" s="120"/>
      <c r="B952" s="111"/>
      <c r="C952" s="90"/>
      <c r="D952" s="90"/>
      <c r="E952" s="23"/>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row>
    <row r="953" spans="1:35" s="24" customFormat="1" ht="15.75">
      <c r="A953" s="120"/>
      <c r="B953" s="111"/>
      <c r="C953" s="90"/>
      <c r="D953" s="90"/>
      <c r="E953" s="23"/>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306"/>
      <c r="AE953" s="306"/>
      <c r="AF953" s="306"/>
      <c r="AG953" s="306"/>
      <c r="AH953" s="306"/>
      <c r="AI953" s="306"/>
    </row>
    <row r="954" spans="1:35" s="24" customFormat="1" ht="15.75">
      <c r="A954" s="120"/>
      <c r="B954" s="111"/>
      <c r="C954" s="90"/>
      <c r="D954" s="90"/>
      <c r="E954" s="23"/>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row>
    <row r="955" spans="1:35" s="24" customFormat="1" ht="15.75">
      <c r="A955" s="120"/>
      <c r="B955" s="111"/>
      <c r="C955" s="90"/>
      <c r="D955" s="90"/>
      <c r="E955" s="23"/>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306"/>
      <c r="AE955" s="306"/>
      <c r="AF955" s="306"/>
      <c r="AG955" s="306"/>
      <c r="AH955" s="306"/>
      <c r="AI955" s="306"/>
    </row>
    <row r="956" spans="1:35" s="24" customFormat="1" ht="15.75">
      <c r="A956" s="120"/>
      <c r="B956" s="111"/>
      <c r="C956" s="90"/>
      <c r="D956" s="90"/>
      <c r="E956" s="23"/>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306"/>
      <c r="AE956" s="306"/>
      <c r="AF956" s="306"/>
      <c r="AG956" s="306"/>
      <c r="AH956" s="306"/>
      <c r="AI956" s="306"/>
    </row>
    <row r="957" spans="1:35" s="24" customFormat="1" ht="15.75">
      <c r="A957" s="120"/>
      <c r="B957" s="111"/>
      <c r="C957" s="90"/>
      <c r="D957" s="90"/>
      <c r="E957" s="23"/>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row>
    <row r="958" spans="1:35" s="24" customFormat="1" ht="15.75">
      <c r="A958" s="120"/>
      <c r="B958" s="111"/>
      <c r="C958" s="90"/>
      <c r="D958" s="90"/>
      <c r="E958" s="23"/>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row>
    <row r="959" spans="1:35" s="24" customFormat="1" ht="15.75">
      <c r="A959" s="120"/>
      <c r="B959" s="111"/>
      <c r="C959" s="90"/>
      <c r="D959" s="90"/>
      <c r="E959" s="23"/>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row>
    <row r="960" spans="1:35" s="24" customFormat="1" ht="15.75">
      <c r="A960" s="120"/>
      <c r="B960" s="111"/>
      <c r="C960" s="90"/>
      <c r="D960" s="90"/>
      <c r="E960" s="23"/>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row>
    <row r="961" spans="1:35" s="24" customFormat="1" ht="15.75">
      <c r="A961" s="120"/>
      <c r="B961" s="111"/>
      <c r="C961" s="90"/>
      <c r="D961" s="90"/>
      <c r="E961" s="23"/>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row>
    <row r="962" spans="1:35" s="24" customFormat="1" ht="15.75">
      <c r="A962" s="120"/>
      <c r="B962" s="111"/>
      <c r="C962" s="90"/>
      <c r="D962" s="90"/>
      <c r="E962" s="23"/>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row>
    <row r="963" spans="1:35" s="24" customFormat="1" ht="15.75">
      <c r="A963" s="120"/>
      <c r="B963" s="111"/>
      <c r="C963" s="90"/>
      <c r="D963" s="90"/>
      <c r="E963" s="23"/>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row>
    <row r="964" spans="1:35" s="24" customFormat="1" ht="15.75">
      <c r="A964" s="120"/>
      <c r="B964" s="111"/>
      <c r="C964" s="90"/>
      <c r="D964" s="90"/>
      <c r="E964" s="23"/>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row>
    <row r="965" spans="1:35" s="24" customFormat="1" ht="15.75">
      <c r="A965" s="120"/>
      <c r="B965" s="111"/>
      <c r="C965" s="90"/>
      <c r="D965" s="90"/>
      <c r="E965" s="23"/>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row>
    <row r="966" spans="1:35" s="24" customFormat="1" ht="15.75">
      <c r="A966" s="120"/>
      <c r="B966" s="111"/>
      <c r="C966" s="90"/>
      <c r="D966" s="90"/>
      <c r="E966" s="23"/>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row>
    <row r="967" spans="1:35" s="24" customFormat="1" ht="15.75">
      <c r="A967" s="120"/>
      <c r="B967" s="111"/>
      <c r="C967" s="90"/>
      <c r="D967" s="90"/>
      <c r="E967" s="23"/>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row>
    <row r="968" spans="1:35" s="24" customFormat="1" ht="15.75">
      <c r="A968" s="120"/>
      <c r="B968" s="111"/>
      <c r="C968" s="90"/>
      <c r="D968" s="90"/>
      <c r="E968" s="23"/>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row>
    <row r="969" spans="1:35" s="24" customFormat="1" ht="15.75">
      <c r="A969" s="120"/>
      <c r="B969" s="111"/>
      <c r="C969" s="90"/>
      <c r="D969" s="90"/>
      <c r="E969" s="23"/>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row>
    <row r="970" spans="1:35" s="24" customFormat="1" ht="15.75">
      <c r="A970" s="120"/>
      <c r="B970" s="111"/>
      <c r="C970" s="90"/>
      <c r="D970" s="90"/>
      <c r="E970" s="23"/>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row>
    <row r="971" spans="1:35" s="24" customFormat="1" ht="15.75">
      <c r="A971" s="120"/>
      <c r="B971" s="111"/>
      <c r="C971" s="90"/>
      <c r="D971" s="90"/>
      <c r="E971" s="23"/>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row>
    <row r="972" spans="1:35" s="24" customFormat="1" ht="15.75">
      <c r="A972" s="120"/>
      <c r="B972" s="111"/>
      <c r="C972" s="90"/>
      <c r="D972" s="90"/>
      <c r="E972" s="23"/>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row>
    <row r="973" spans="1:35" s="24" customFormat="1" ht="15.75">
      <c r="A973" s="120"/>
      <c r="B973" s="111"/>
      <c r="C973" s="90"/>
      <c r="D973" s="90"/>
      <c r="E973" s="23"/>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row>
    <row r="974" spans="1:35" s="24" customFormat="1" ht="15.75">
      <c r="A974" s="120"/>
      <c r="B974" s="111"/>
      <c r="C974" s="90"/>
      <c r="D974" s="90"/>
      <c r="E974" s="23"/>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row>
    <row r="975" spans="1:35" s="24" customFormat="1" ht="15.75">
      <c r="A975" s="120"/>
      <c r="B975" s="111"/>
      <c r="C975" s="90"/>
      <c r="D975" s="90"/>
      <c r="E975" s="23"/>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row>
    <row r="976" spans="1:35" s="24" customFormat="1" ht="15.75">
      <c r="A976" s="120"/>
      <c r="B976" s="111"/>
      <c r="C976" s="90"/>
      <c r="D976" s="90"/>
      <c r="E976" s="23"/>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row>
    <row r="977" spans="1:35" s="24" customFormat="1" ht="15.75">
      <c r="A977" s="120"/>
      <c r="B977" s="111"/>
      <c r="C977" s="90"/>
      <c r="D977" s="90"/>
      <c r="E977" s="23"/>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row>
    <row r="978" spans="1:35" s="24" customFormat="1" ht="15.75">
      <c r="A978" s="120"/>
      <c r="B978" s="111"/>
      <c r="C978" s="90"/>
      <c r="D978" s="90"/>
      <c r="E978" s="23"/>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row>
    <row r="979" spans="1:35" s="24" customFormat="1" ht="15.75">
      <c r="A979" s="120"/>
      <c r="B979" s="111"/>
      <c r="C979" s="90"/>
      <c r="D979" s="90"/>
      <c r="E979" s="23"/>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row>
    <row r="980" spans="1:35" s="24" customFormat="1" ht="15.75">
      <c r="A980" s="120"/>
      <c r="B980" s="111"/>
      <c r="C980" s="90"/>
      <c r="D980" s="90"/>
      <c r="E980" s="23"/>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row>
    <row r="981" spans="1:35" s="24" customFormat="1" ht="15.75">
      <c r="A981" s="120"/>
      <c r="B981" s="111"/>
      <c r="C981" s="90"/>
      <c r="D981" s="90"/>
      <c r="E981" s="23"/>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row>
    <row r="982" spans="1:35" s="24" customFormat="1" ht="15.75">
      <c r="A982" s="120"/>
      <c r="B982" s="111"/>
      <c r="C982" s="90"/>
      <c r="D982" s="90"/>
      <c r="E982" s="23"/>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row>
    <row r="983" spans="1:35" s="24" customFormat="1" ht="15.75">
      <c r="A983" s="120"/>
      <c r="B983" s="111"/>
      <c r="C983" s="90"/>
      <c r="D983" s="90"/>
      <c r="E983" s="23"/>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row>
    <row r="984" spans="1:35" s="24" customFormat="1" ht="15.75">
      <c r="A984" s="120"/>
      <c r="B984" s="111"/>
      <c r="C984" s="90"/>
      <c r="D984" s="90"/>
      <c r="E984" s="23"/>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row>
    <row r="985" spans="1:35" s="24" customFormat="1" ht="15.75">
      <c r="A985" s="120"/>
      <c r="B985" s="111"/>
      <c r="C985" s="90"/>
      <c r="D985" s="90"/>
      <c r="E985" s="23"/>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row>
    <row r="986" spans="1:35" s="24" customFormat="1" ht="15.75">
      <c r="A986" s="120"/>
      <c r="B986" s="111"/>
      <c r="C986" s="90"/>
      <c r="D986" s="90"/>
      <c r="E986" s="23"/>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row>
    <row r="987" spans="1:35" s="24" customFormat="1" ht="15.75">
      <c r="A987" s="120"/>
      <c r="B987" s="111"/>
      <c r="C987" s="90"/>
      <c r="D987" s="90"/>
      <c r="E987" s="23"/>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row>
    <row r="988" spans="1:35" s="24" customFormat="1" ht="15.75">
      <c r="A988" s="120"/>
      <c r="B988" s="111"/>
      <c r="C988" s="90"/>
      <c r="D988" s="90"/>
      <c r="E988" s="23"/>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row>
    <row r="989" spans="1:35" s="24" customFormat="1" ht="15.75">
      <c r="A989" s="120"/>
      <c r="B989" s="111"/>
      <c r="C989" s="90"/>
      <c r="D989" s="90"/>
      <c r="E989" s="23"/>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row>
    <row r="990" spans="1:35" s="24" customFormat="1" ht="15.75">
      <c r="A990" s="120"/>
      <c r="B990" s="111"/>
      <c r="C990" s="90"/>
      <c r="D990" s="90"/>
      <c r="E990" s="23"/>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row>
    <row r="991" spans="1:35" s="24" customFormat="1" ht="15.75">
      <c r="A991" s="120"/>
      <c r="B991" s="111"/>
      <c r="C991" s="90"/>
      <c r="D991" s="90"/>
      <c r="E991" s="23"/>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row>
    <row r="992" spans="1:35" s="24" customFormat="1" ht="15.75">
      <c r="A992" s="120"/>
      <c r="B992" s="111"/>
      <c r="C992" s="90"/>
      <c r="D992" s="90"/>
      <c r="E992" s="23"/>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row>
    <row r="993" spans="1:35" s="24" customFormat="1" ht="15.75">
      <c r="A993" s="120"/>
      <c r="B993" s="111"/>
      <c r="C993" s="90"/>
      <c r="D993" s="90"/>
      <c r="E993" s="23"/>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row>
    <row r="994" spans="1:35" s="24" customFormat="1" ht="15.75">
      <c r="A994" s="120"/>
      <c r="B994" s="111"/>
      <c r="C994" s="90"/>
      <c r="D994" s="90"/>
      <c r="E994" s="23"/>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row>
    <row r="995" spans="1:35" s="24" customFormat="1" ht="15.75">
      <c r="A995" s="120"/>
      <c r="B995" s="111"/>
      <c r="C995" s="90"/>
      <c r="D995" s="90"/>
      <c r="E995" s="23"/>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row>
    <row r="996" spans="1:35" s="24" customFormat="1" ht="15.75">
      <c r="A996" s="120"/>
      <c r="B996" s="111"/>
      <c r="C996" s="90"/>
      <c r="D996" s="90"/>
      <c r="E996" s="23"/>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row>
    <row r="997" spans="1:35" s="24" customFormat="1" ht="15.75">
      <c r="A997" s="120"/>
      <c r="B997" s="111"/>
      <c r="C997" s="90"/>
      <c r="D997" s="90"/>
      <c r="E997" s="23"/>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row>
    <row r="998" spans="1:35" s="24" customFormat="1" ht="15.75">
      <c r="A998" s="120"/>
      <c r="B998" s="111"/>
      <c r="C998" s="90"/>
      <c r="D998" s="90"/>
      <c r="E998" s="23"/>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row>
    <row r="999" spans="1:35" s="24" customFormat="1" ht="15.75">
      <c r="A999" s="120"/>
      <c r="B999" s="111"/>
      <c r="C999" s="90"/>
      <c r="D999" s="90"/>
      <c r="E999" s="23"/>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row>
    <row r="1000" spans="1:35" s="24" customFormat="1" ht="15.75">
      <c r="A1000" s="120"/>
      <c r="B1000" s="111"/>
      <c r="C1000" s="90"/>
      <c r="D1000" s="90"/>
      <c r="E1000" s="23"/>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row>
    <row r="1001" spans="1:35" ht="12.75" customHeight="1" thickBot="1">
      <c r="A1001" s="121"/>
      <c r="B1001" s="394" t="str">
        <f ca="1">OFFSET(L!$C$1,MATCH("General"&amp;"Cpy",L!$A:$A,0)-1,SL,,)</f>
        <v>© 2022 Responsible Minerals Initiative. All rights reserved.</v>
      </c>
      <c r="C1001" s="394"/>
      <c r="D1001" s="394"/>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5"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5"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5"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5"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5"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5"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5"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5"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5"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5"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5"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5"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5"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5"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5"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5"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5"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5"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5"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5"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5"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5"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5"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5"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4" customWidth="1"/>
    <col min="6" max="6" width="61.625" style="245" customWidth="1"/>
    <col min="7" max="7" width="61.625" style="128" customWidth="1"/>
    <col min="8" max="8" width="65.625" style="145" customWidth="1"/>
    <col min="9" max="16384" width="8.75" style="190"/>
  </cols>
  <sheetData>
    <row r="1" spans="1:8">
      <c r="B1" s="128" t="s">
        <v>386</v>
      </c>
      <c r="C1" s="128" t="s">
        <v>387</v>
      </c>
      <c r="D1" s="128" t="s">
        <v>19</v>
      </c>
      <c r="E1" s="244" t="s">
        <v>388</v>
      </c>
      <c r="F1" s="245" t="s">
        <v>389</v>
      </c>
      <c r="G1" s="128" t="s">
        <v>390</v>
      </c>
      <c r="H1" s="296" t="s">
        <v>391</v>
      </c>
    </row>
    <row r="2" spans="1:8" ht="42.75">
      <c r="A2" s="128" t="str">
        <f>B2&amp;C2</f>
        <v>InstructionsA1</v>
      </c>
      <c r="B2" s="128" t="s">
        <v>392</v>
      </c>
      <c r="C2" s="128" t="s">
        <v>393</v>
      </c>
      <c r="D2" s="128" t="s">
        <v>394</v>
      </c>
      <c r="E2" s="244" t="s">
        <v>395</v>
      </c>
      <c r="F2" s="245" t="s">
        <v>396</v>
      </c>
      <c r="G2" s="128" t="s">
        <v>394</v>
      </c>
      <c r="H2" s="296" t="s">
        <v>394</v>
      </c>
    </row>
    <row r="3" spans="1:8" ht="28.5">
      <c r="A3" s="128" t="str">
        <f t="shared" ref="A3:A69" si="0">B3&amp;C3</f>
        <v>InstructionsA2</v>
      </c>
      <c r="B3" s="128" t="s">
        <v>392</v>
      </c>
      <c r="C3" s="128" t="s">
        <v>397</v>
      </c>
      <c r="D3" s="128" t="s">
        <v>398</v>
      </c>
      <c r="E3" s="244" t="s">
        <v>399</v>
      </c>
      <c r="F3" s="245" t="s">
        <v>400</v>
      </c>
      <c r="G3" s="128" t="s">
        <v>401</v>
      </c>
      <c r="H3" s="296" t="s">
        <v>398</v>
      </c>
    </row>
    <row r="4" spans="1:8" ht="221.25" customHeight="1">
      <c r="A4" s="128" t="str">
        <f t="shared" si="0"/>
        <v>InstructionsA3</v>
      </c>
      <c r="B4" s="128" t="s">
        <v>392</v>
      </c>
      <c r="C4" s="128" t="s">
        <v>402</v>
      </c>
      <c r="D4" s="128" t="s">
        <v>403</v>
      </c>
      <c r="E4" s="244" t="s">
        <v>404</v>
      </c>
      <c r="F4" s="245" t="s">
        <v>405</v>
      </c>
      <c r="G4" s="246" t="s">
        <v>406</v>
      </c>
      <c r="H4" s="297" t="s">
        <v>407</v>
      </c>
    </row>
    <row r="5" spans="1:8" ht="42.75">
      <c r="A5" s="128" t="str">
        <f t="shared" si="0"/>
        <v>InstructionsA5</v>
      </c>
      <c r="B5" s="128" t="s">
        <v>392</v>
      </c>
      <c r="C5" s="128" t="s">
        <v>408</v>
      </c>
      <c r="D5" s="128" t="s">
        <v>409</v>
      </c>
      <c r="E5" s="244" t="s">
        <v>410</v>
      </c>
      <c r="F5" s="245" t="s">
        <v>411</v>
      </c>
      <c r="G5" s="128" t="s">
        <v>412</v>
      </c>
      <c r="H5" s="296" t="s">
        <v>413</v>
      </c>
    </row>
    <row r="6" spans="1:8" ht="28.5">
      <c r="A6" s="128" t="str">
        <f t="shared" si="0"/>
        <v>InstructionsA6</v>
      </c>
      <c r="B6" s="128" t="s">
        <v>392</v>
      </c>
      <c r="C6" s="128" t="s">
        <v>414</v>
      </c>
      <c r="D6" s="128" t="s">
        <v>415</v>
      </c>
      <c r="E6" s="244" t="s">
        <v>416</v>
      </c>
      <c r="F6" s="245" t="s">
        <v>417</v>
      </c>
      <c r="G6" s="128" t="s">
        <v>418</v>
      </c>
      <c r="H6" s="298" t="s">
        <v>419</v>
      </c>
    </row>
    <row r="7" spans="1:8" ht="86.25" customHeight="1">
      <c r="A7" s="128" t="str">
        <f t="shared" si="0"/>
        <v>InstructionsA7</v>
      </c>
      <c r="B7" s="128" t="s">
        <v>392</v>
      </c>
      <c r="C7" s="128" t="s">
        <v>420</v>
      </c>
      <c r="D7" s="128" t="s">
        <v>421</v>
      </c>
      <c r="E7" s="244" t="s">
        <v>422</v>
      </c>
      <c r="F7" s="245" t="s">
        <v>423</v>
      </c>
      <c r="G7" s="128" t="s">
        <v>424</v>
      </c>
      <c r="H7" s="296" t="s">
        <v>425</v>
      </c>
    </row>
    <row r="8" spans="1:8" ht="409.5">
      <c r="A8" s="128" t="str">
        <f t="shared" si="0"/>
        <v>InstructionsA8</v>
      </c>
      <c r="B8" s="128" t="s">
        <v>392</v>
      </c>
      <c r="C8" s="128" t="s">
        <v>426</v>
      </c>
      <c r="D8" s="128" t="s">
        <v>427</v>
      </c>
      <c r="E8" s="244" t="s">
        <v>428</v>
      </c>
      <c r="F8" s="245" t="s">
        <v>429</v>
      </c>
      <c r="G8" s="128" t="s">
        <v>430</v>
      </c>
      <c r="H8" s="296" t="s">
        <v>431</v>
      </c>
    </row>
    <row r="9" spans="1:8" ht="42.75">
      <c r="A9" s="128" t="str">
        <f t="shared" si="0"/>
        <v>InstructionsA9</v>
      </c>
      <c r="B9" s="128" t="s">
        <v>392</v>
      </c>
      <c r="C9" s="128" t="s">
        <v>432</v>
      </c>
      <c r="D9" s="128" t="s">
        <v>433</v>
      </c>
      <c r="E9" s="244" t="s">
        <v>434</v>
      </c>
      <c r="F9" s="245" t="s">
        <v>435</v>
      </c>
      <c r="G9" s="128" t="s">
        <v>436</v>
      </c>
      <c r="H9" s="296" t="s">
        <v>437</v>
      </c>
    </row>
    <row r="10" spans="1:8" ht="40.5">
      <c r="A10" s="128" t="str">
        <f>B10&amp;C10</f>
        <v>InstructionsA10</v>
      </c>
      <c r="B10" s="128" t="s">
        <v>392</v>
      </c>
      <c r="C10" s="128" t="s">
        <v>438</v>
      </c>
      <c r="D10" s="128" t="s">
        <v>439</v>
      </c>
      <c r="E10" s="244" t="s">
        <v>440</v>
      </c>
      <c r="F10" s="245" t="s">
        <v>441</v>
      </c>
      <c r="G10" s="128" t="s">
        <v>442</v>
      </c>
      <c r="H10" s="296" t="s">
        <v>443</v>
      </c>
    </row>
    <row r="11" spans="1:8" ht="45">
      <c r="A11" s="128" t="str">
        <f t="shared" si="0"/>
        <v>InstructionsA11</v>
      </c>
      <c r="B11" s="128" t="s">
        <v>392</v>
      </c>
      <c r="C11" s="128" t="s">
        <v>444</v>
      </c>
      <c r="D11" s="128" t="s">
        <v>445</v>
      </c>
      <c r="E11" s="222" t="s">
        <v>446</v>
      </c>
      <c r="F11" s="247" t="s">
        <v>447</v>
      </c>
      <c r="G11" s="128" t="s">
        <v>448</v>
      </c>
      <c r="H11" s="296" t="s">
        <v>449</v>
      </c>
    </row>
    <row r="12" spans="1:8" ht="42.75">
      <c r="A12" s="128" t="str">
        <f t="shared" si="0"/>
        <v>InstructionsA12</v>
      </c>
      <c r="B12" s="128" t="s">
        <v>392</v>
      </c>
      <c r="C12" s="128" t="s">
        <v>450</v>
      </c>
      <c r="D12" s="128" t="s">
        <v>451</v>
      </c>
      <c r="E12" s="244" t="s">
        <v>452</v>
      </c>
      <c r="F12" s="245" t="s">
        <v>453</v>
      </c>
      <c r="G12" s="128" t="s">
        <v>454</v>
      </c>
      <c r="H12" s="296" t="s">
        <v>455</v>
      </c>
    </row>
    <row r="13" spans="1:8" ht="71.25">
      <c r="A13" s="128" t="str">
        <f t="shared" si="0"/>
        <v>InstructionsA13</v>
      </c>
      <c r="B13" s="128" t="s">
        <v>392</v>
      </c>
      <c r="C13" s="128" t="s">
        <v>456</v>
      </c>
      <c r="D13" s="128" t="s">
        <v>457</v>
      </c>
      <c r="E13" s="222" t="s">
        <v>458</v>
      </c>
      <c r="F13" s="247" t="s">
        <v>459</v>
      </c>
      <c r="G13" s="128" t="s">
        <v>460</v>
      </c>
      <c r="H13" s="296" t="s">
        <v>461</v>
      </c>
    </row>
    <row r="14" spans="1:8" ht="31.5" customHeight="1">
      <c r="A14" s="128" t="str">
        <f t="shared" si="0"/>
        <v>InstructionsA14</v>
      </c>
      <c r="B14" s="128" t="s">
        <v>392</v>
      </c>
      <c r="C14" s="128" t="s">
        <v>462</v>
      </c>
      <c r="D14" s="128" t="s">
        <v>463</v>
      </c>
      <c r="E14" s="244" t="s">
        <v>464</v>
      </c>
      <c r="F14" s="245" t="s">
        <v>465</v>
      </c>
      <c r="G14" s="128" t="s">
        <v>466</v>
      </c>
      <c r="H14" s="296" t="s">
        <v>467</v>
      </c>
    </row>
    <row r="15" spans="1:8" ht="99.75">
      <c r="A15" s="128" t="str">
        <f t="shared" si="0"/>
        <v>InstructionsA15</v>
      </c>
      <c r="B15" s="128" t="s">
        <v>392</v>
      </c>
      <c r="C15" s="128" t="s">
        <v>468</v>
      </c>
      <c r="D15" s="128" t="s">
        <v>469</v>
      </c>
      <c r="E15" s="244" t="s">
        <v>470</v>
      </c>
      <c r="F15" s="245" t="s">
        <v>471</v>
      </c>
      <c r="G15" s="128" t="s">
        <v>472</v>
      </c>
      <c r="H15" s="296" t="s">
        <v>473</v>
      </c>
    </row>
    <row r="16" spans="1:8" ht="45">
      <c r="A16" s="128" t="str">
        <f t="shared" si="0"/>
        <v>InstructionsA16</v>
      </c>
      <c r="B16" s="128" t="s">
        <v>392</v>
      </c>
      <c r="C16" s="128" t="s">
        <v>474</v>
      </c>
      <c r="D16" s="128" t="s">
        <v>475</v>
      </c>
      <c r="E16" s="222" t="s">
        <v>476</v>
      </c>
      <c r="F16" s="247" t="s">
        <v>477</v>
      </c>
      <c r="G16" s="128" t="s">
        <v>478</v>
      </c>
      <c r="H16" s="296" t="s">
        <v>479</v>
      </c>
    </row>
    <row r="17" spans="1:8" ht="71.25">
      <c r="A17" s="128" t="str">
        <f t="shared" si="0"/>
        <v>InstructionsA17</v>
      </c>
      <c r="B17" s="128" t="s">
        <v>392</v>
      </c>
      <c r="C17" s="128" t="s">
        <v>480</v>
      </c>
      <c r="D17" s="128" t="s">
        <v>481</v>
      </c>
      <c r="E17" s="244" t="s">
        <v>482</v>
      </c>
      <c r="F17" s="245" t="s">
        <v>483</v>
      </c>
      <c r="G17" s="128" t="s">
        <v>484</v>
      </c>
      <c r="H17" s="296" t="s">
        <v>485</v>
      </c>
    </row>
    <row r="18" spans="1:8" ht="45">
      <c r="A18" s="128" t="str">
        <f>B18&amp;C18</f>
        <v>InstructionsA18</v>
      </c>
      <c r="B18" s="128" t="s">
        <v>392</v>
      </c>
      <c r="C18" s="128" t="s">
        <v>486</v>
      </c>
      <c r="D18" s="128" t="s">
        <v>487</v>
      </c>
      <c r="E18" s="128" t="s">
        <v>488</v>
      </c>
      <c r="F18" s="247" t="s">
        <v>489</v>
      </c>
      <c r="G18" s="128" t="s">
        <v>490</v>
      </c>
      <c r="H18" s="296" t="s">
        <v>491</v>
      </c>
    </row>
    <row r="19" spans="1:8" ht="42.75">
      <c r="A19" s="128" t="str">
        <f t="shared" si="0"/>
        <v>InstructionsA19</v>
      </c>
      <c r="B19" s="128" t="s">
        <v>392</v>
      </c>
      <c r="C19" s="128" t="s">
        <v>492</v>
      </c>
      <c r="D19" s="128" t="s">
        <v>493</v>
      </c>
      <c r="E19" s="244" t="s">
        <v>494</v>
      </c>
      <c r="F19" s="245" t="s">
        <v>495</v>
      </c>
      <c r="G19" s="128" t="s">
        <v>496</v>
      </c>
      <c r="H19" s="299" t="s">
        <v>497</v>
      </c>
    </row>
    <row r="20" spans="1:8" ht="42.75">
      <c r="A20" s="128" t="str">
        <f t="shared" si="0"/>
        <v>InstructionsA20</v>
      </c>
      <c r="B20" s="128" t="s">
        <v>392</v>
      </c>
      <c r="C20" s="128" t="s">
        <v>498</v>
      </c>
      <c r="D20" s="128" t="s">
        <v>499</v>
      </c>
      <c r="E20" s="244" t="s">
        <v>500</v>
      </c>
      <c r="F20" s="245" t="s">
        <v>501</v>
      </c>
      <c r="G20" s="128" t="s">
        <v>502</v>
      </c>
      <c r="H20" s="296" t="s">
        <v>503</v>
      </c>
    </row>
    <row r="21" spans="1:8" ht="54.75" customHeight="1">
      <c r="A21" s="128" t="str">
        <f t="shared" si="0"/>
        <v>InstructionsA22</v>
      </c>
      <c r="B21" s="128" t="s">
        <v>392</v>
      </c>
      <c r="C21" s="128" t="s">
        <v>504</v>
      </c>
      <c r="D21" s="128" t="s">
        <v>505</v>
      </c>
      <c r="E21" s="244" t="s">
        <v>506</v>
      </c>
      <c r="F21" s="245" t="s">
        <v>507</v>
      </c>
      <c r="G21" s="128" t="s">
        <v>508</v>
      </c>
      <c r="H21" s="299" t="s">
        <v>509</v>
      </c>
    </row>
    <row r="22" spans="1:8" ht="120">
      <c r="A22" s="128" t="str">
        <f t="shared" si="0"/>
        <v>InstructionsA23</v>
      </c>
      <c r="B22" s="128" t="s">
        <v>392</v>
      </c>
      <c r="C22" s="128" t="s">
        <v>510</v>
      </c>
      <c r="D22" s="128" t="s">
        <v>511</v>
      </c>
      <c r="E22" s="244" t="s">
        <v>512</v>
      </c>
      <c r="F22" s="245" t="s">
        <v>513</v>
      </c>
      <c r="G22" s="246" t="s">
        <v>514</v>
      </c>
      <c r="H22" s="299" t="s">
        <v>515</v>
      </c>
    </row>
    <row r="23" spans="1:8" ht="30">
      <c r="A23" s="128" t="str">
        <f>B23&amp;C23</f>
        <v>InstructionsA24</v>
      </c>
      <c r="B23" s="128" t="s">
        <v>392</v>
      </c>
      <c r="C23" s="128" t="s">
        <v>516</v>
      </c>
      <c r="D23" s="128" t="s">
        <v>517</v>
      </c>
      <c r="E23" s="244" t="s">
        <v>518</v>
      </c>
      <c r="F23" s="245" t="s">
        <v>519</v>
      </c>
      <c r="G23" s="128" t="s">
        <v>520</v>
      </c>
      <c r="H23" s="299" t="s">
        <v>521</v>
      </c>
    </row>
    <row r="24" spans="1:8" ht="99.75">
      <c r="A24" s="128" t="str">
        <f t="shared" si="0"/>
        <v>InstructionsA25</v>
      </c>
      <c r="B24" s="128" t="s">
        <v>392</v>
      </c>
      <c r="C24" s="128" t="s">
        <v>522</v>
      </c>
      <c r="D24" s="128" t="s">
        <v>523</v>
      </c>
      <c r="E24" s="244" t="s">
        <v>524</v>
      </c>
      <c r="F24" s="290" t="s">
        <v>525</v>
      </c>
      <c r="G24" s="128" t="s">
        <v>526</v>
      </c>
      <c r="H24" s="296" t="s">
        <v>527</v>
      </c>
    </row>
    <row r="25" spans="1:8" ht="256.5">
      <c r="A25" s="128" t="str">
        <f t="shared" si="0"/>
        <v>InstructionsA26</v>
      </c>
      <c r="B25" s="128" t="s">
        <v>392</v>
      </c>
      <c r="C25" s="128" t="s">
        <v>528</v>
      </c>
      <c r="D25" s="128" t="s">
        <v>529</v>
      </c>
      <c r="E25" s="248" t="s">
        <v>530</v>
      </c>
      <c r="F25" s="290" t="s">
        <v>531</v>
      </c>
      <c r="G25" s="128" t="s">
        <v>532</v>
      </c>
      <c r="H25" s="296" t="s">
        <v>533</v>
      </c>
    </row>
    <row r="26" spans="1:8" ht="42.75">
      <c r="A26" s="128" t="str">
        <f t="shared" si="0"/>
        <v>InstructionsA27</v>
      </c>
      <c r="B26" s="128" t="s">
        <v>392</v>
      </c>
      <c r="C26" s="128" t="s">
        <v>534</v>
      </c>
      <c r="D26" s="128" t="s">
        <v>535</v>
      </c>
      <c r="E26" s="244" t="s">
        <v>536</v>
      </c>
      <c r="F26" s="245" t="s">
        <v>537</v>
      </c>
      <c r="G26" s="128" t="s">
        <v>538</v>
      </c>
      <c r="H26" s="296" t="s">
        <v>539</v>
      </c>
    </row>
    <row r="27" spans="1:8" ht="409.5">
      <c r="A27" s="128" t="str">
        <f t="shared" si="0"/>
        <v>InstructionsA28</v>
      </c>
      <c r="B27" s="128" t="s">
        <v>392</v>
      </c>
      <c r="C27" s="128" t="s">
        <v>540</v>
      </c>
      <c r="D27" s="128" t="s">
        <v>541</v>
      </c>
      <c r="E27" s="248" t="s">
        <v>542</v>
      </c>
      <c r="F27" s="245" t="s">
        <v>543</v>
      </c>
      <c r="G27" s="128" t="s">
        <v>544</v>
      </c>
      <c r="H27" s="296" t="s">
        <v>545</v>
      </c>
    </row>
    <row r="28" spans="1:8" ht="348" customHeight="1">
      <c r="A28" s="128" t="str">
        <f t="shared" ref="A28:A32" si="1">B28&amp;C28</f>
        <v>InstructionsA29</v>
      </c>
      <c r="B28" s="128" t="s">
        <v>392</v>
      </c>
      <c r="C28" s="128" t="s">
        <v>546</v>
      </c>
      <c r="D28" s="128" t="s">
        <v>547</v>
      </c>
      <c r="E28" s="248" t="s">
        <v>548</v>
      </c>
      <c r="F28" s="249" t="s">
        <v>549</v>
      </c>
      <c r="G28" s="128" t="s">
        <v>550</v>
      </c>
      <c r="H28" s="296" t="s">
        <v>551</v>
      </c>
    </row>
    <row r="29" spans="1:8" ht="256.5">
      <c r="A29" s="128" t="str">
        <f t="shared" si="1"/>
        <v>InstructionsA30</v>
      </c>
      <c r="B29" s="128" t="s">
        <v>392</v>
      </c>
      <c r="C29" s="128" t="s">
        <v>552</v>
      </c>
      <c r="D29" s="128" t="s">
        <v>553</v>
      </c>
      <c r="E29" s="248" t="s">
        <v>554</v>
      </c>
      <c r="F29" s="245" t="s">
        <v>555</v>
      </c>
      <c r="G29" s="128" t="s">
        <v>556</v>
      </c>
      <c r="H29" s="296" t="s">
        <v>557</v>
      </c>
    </row>
    <row r="30" spans="1:8" ht="228">
      <c r="A30" s="128" t="str">
        <f t="shared" si="1"/>
        <v>InstructionsA31</v>
      </c>
      <c r="B30" s="128" t="s">
        <v>392</v>
      </c>
      <c r="C30" s="128" t="s">
        <v>558</v>
      </c>
      <c r="D30" s="128" t="s">
        <v>559</v>
      </c>
      <c r="E30" s="244" t="s">
        <v>560</v>
      </c>
      <c r="F30" s="249" t="s">
        <v>561</v>
      </c>
      <c r="G30" s="128" t="s">
        <v>562</v>
      </c>
      <c r="H30" s="296" t="s">
        <v>563</v>
      </c>
    </row>
    <row r="31" spans="1:8" ht="99.75">
      <c r="A31" s="128" t="str">
        <f t="shared" si="1"/>
        <v>InstructionsA32</v>
      </c>
      <c r="B31" s="128" t="s">
        <v>392</v>
      </c>
      <c r="C31" s="128" t="s">
        <v>564</v>
      </c>
      <c r="D31" s="128" t="s">
        <v>565</v>
      </c>
      <c r="E31" s="248" t="s">
        <v>566</v>
      </c>
      <c r="F31" s="249" t="s">
        <v>567</v>
      </c>
      <c r="G31" s="128" t="s">
        <v>568</v>
      </c>
      <c r="H31" s="296" t="s">
        <v>569</v>
      </c>
    </row>
    <row r="32" spans="1:8" ht="99.75">
      <c r="A32" s="128" t="str">
        <f t="shared" si="1"/>
        <v>InstructionsA33</v>
      </c>
      <c r="B32" s="128" t="s">
        <v>392</v>
      </c>
      <c r="C32" s="128" t="s">
        <v>570</v>
      </c>
      <c r="D32" s="250" t="s">
        <v>571</v>
      </c>
      <c r="E32" s="251" t="s">
        <v>572</v>
      </c>
      <c r="F32" s="252" t="s">
        <v>573</v>
      </c>
      <c r="G32" s="250" t="s">
        <v>574</v>
      </c>
      <c r="H32" s="300" t="s">
        <v>575</v>
      </c>
    </row>
    <row r="33" spans="1:8" ht="71.25">
      <c r="A33" s="128" t="str">
        <f t="shared" si="0"/>
        <v>InstructionsA35</v>
      </c>
      <c r="B33" s="128" t="s">
        <v>392</v>
      </c>
      <c r="C33" s="128" t="s">
        <v>576</v>
      </c>
      <c r="D33" s="128" t="s">
        <v>577</v>
      </c>
      <c r="E33" s="248" t="s">
        <v>578</v>
      </c>
      <c r="F33" s="249" t="s">
        <v>579</v>
      </c>
      <c r="G33" s="253" t="s">
        <v>580</v>
      </c>
      <c r="H33" s="296" t="s">
        <v>581</v>
      </c>
    </row>
    <row r="34" spans="1:8" ht="256.5">
      <c r="A34" s="128" t="str">
        <f t="shared" si="0"/>
        <v>InstructionsA36</v>
      </c>
      <c r="B34" s="128" t="s">
        <v>392</v>
      </c>
      <c r="C34" s="128" t="s">
        <v>582</v>
      </c>
      <c r="D34" s="128" t="s">
        <v>583</v>
      </c>
      <c r="E34" s="244" t="s">
        <v>584</v>
      </c>
      <c r="F34" s="245" t="s">
        <v>585</v>
      </c>
      <c r="G34" s="253" t="s">
        <v>586</v>
      </c>
      <c r="H34" s="296" t="s">
        <v>587</v>
      </c>
    </row>
    <row r="35" spans="1:8" ht="57">
      <c r="A35" s="128" t="str">
        <f t="shared" si="0"/>
        <v>InstructionsA37</v>
      </c>
      <c r="B35" s="128" t="s">
        <v>392</v>
      </c>
      <c r="C35" s="128" t="s">
        <v>588</v>
      </c>
      <c r="D35" s="128" t="s">
        <v>589</v>
      </c>
      <c r="E35" s="248" t="s">
        <v>590</v>
      </c>
      <c r="F35" s="290" t="s">
        <v>591</v>
      </c>
      <c r="G35" s="128" t="s">
        <v>592</v>
      </c>
      <c r="H35" s="296" t="s">
        <v>593</v>
      </c>
    </row>
    <row r="36" spans="1:8" ht="81">
      <c r="A36" s="128" t="str">
        <f t="shared" si="0"/>
        <v>InstructionsA38</v>
      </c>
      <c r="B36" s="128" t="s">
        <v>392</v>
      </c>
      <c r="C36" s="128" t="s">
        <v>594</v>
      </c>
      <c r="D36" s="128" t="s">
        <v>595</v>
      </c>
      <c r="E36" s="248" t="s">
        <v>596</v>
      </c>
      <c r="F36" s="290" t="s">
        <v>597</v>
      </c>
      <c r="G36" s="128" t="s">
        <v>598</v>
      </c>
      <c r="H36" s="296" t="s">
        <v>599</v>
      </c>
    </row>
    <row r="37" spans="1:8" ht="142.5">
      <c r="A37" s="128" t="str">
        <f t="shared" si="0"/>
        <v>InstructionsA39</v>
      </c>
      <c r="B37" s="128" t="s">
        <v>392</v>
      </c>
      <c r="C37" s="128" t="s">
        <v>600</v>
      </c>
      <c r="D37" s="128" t="s">
        <v>601</v>
      </c>
      <c r="E37" s="248" t="s">
        <v>602</v>
      </c>
      <c r="F37" s="291" t="s">
        <v>603</v>
      </c>
      <c r="G37" s="128" t="s">
        <v>604</v>
      </c>
      <c r="H37" s="296" t="s">
        <v>605</v>
      </c>
    </row>
    <row r="38" spans="1:8" ht="171">
      <c r="A38" s="128" t="str">
        <f t="shared" si="0"/>
        <v>InstructionsA40</v>
      </c>
      <c r="B38" s="128" t="s">
        <v>392</v>
      </c>
      <c r="C38" s="128" t="s">
        <v>606</v>
      </c>
      <c r="D38" s="250" t="s">
        <v>607</v>
      </c>
      <c r="E38" s="251" t="s">
        <v>608</v>
      </c>
      <c r="F38" s="292" t="s">
        <v>609</v>
      </c>
      <c r="G38" s="250" t="s">
        <v>610</v>
      </c>
      <c r="H38" s="296" t="s">
        <v>611</v>
      </c>
    </row>
    <row r="39" spans="1:8" ht="216">
      <c r="A39" s="128" t="str">
        <f>B39&amp;C39</f>
        <v>InstructionsA41</v>
      </c>
      <c r="B39" s="128" t="s">
        <v>392</v>
      </c>
      <c r="C39" s="128" t="s">
        <v>612</v>
      </c>
      <c r="D39" s="250" t="s">
        <v>613</v>
      </c>
      <c r="E39" s="251" t="s">
        <v>614</v>
      </c>
      <c r="F39" s="292" t="s">
        <v>615</v>
      </c>
      <c r="G39" s="254" t="s">
        <v>616</v>
      </c>
      <c r="H39" s="300" t="s">
        <v>617</v>
      </c>
    </row>
    <row r="40" spans="1:8" ht="203.25">
      <c r="A40" s="128" t="str">
        <f>B40&amp;C40</f>
        <v>InstructionsA42</v>
      </c>
      <c r="B40" s="128" t="s">
        <v>392</v>
      </c>
      <c r="C40" s="128" t="s">
        <v>618</v>
      </c>
      <c r="D40" s="128" t="s">
        <v>619</v>
      </c>
      <c r="E40" s="244" t="s">
        <v>620</v>
      </c>
      <c r="F40" s="290" t="s">
        <v>621</v>
      </c>
      <c r="G40" s="128" t="s">
        <v>622</v>
      </c>
      <c r="H40" s="296" t="s">
        <v>623</v>
      </c>
    </row>
    <row r="41" spans="1:8" ht="71.25">
      <c r="A41" s="128" t="str">
        <f t="shared" si="0"/>
        <v>InstructionsA43</v>
      </c>
      <c r="B41" s="128" t="s">
        <v>392</v>
      </c>
      <c r="C41" s="128" t="s">
        <v>624</v>
      </c>
      <c r="D41" s="128" t="s">
        <v>625</v>
      </c>
      <c r="E41" s="244" t="s">
        <v>626</v>
      </c>
      <c r="F41" s="290" t="s">
        <v>627</v>
      </c>
      <c r="G41" s="128" t="s">
        <v>628</v>
      </c>
      <c r="H41" s="296" t="s">
        <v>629</v>
      </c>
    </row>
    <row r="42" spans="1:8" ht="71.25">
      <c r="A42" s="128" t="str">
        <f t="shared" si="0"/>
        <v>InstructionsA45</v>
      </c>
      <c r="B42" s="128" t="s">
        <v>392</v>
      </c>
      <c r="C42" s="128" t="s">
        <v>630</v>
      </c>
      <c r="D42" s="128" t="s">
        <v>631</v>
      </c>
      <c r="E42" s="244" t="s">
        <v>632</v>
      </c>
      <c r="F42" s="245" t="s">
        <v>633</v>
      </c>
      <c r="G42" s="128" t="s">
        <v>634</v>
      </c>
      <c r="H42" s="296" t="s">
        <v>635</v>
      </c>
    </row>
    <row r="43" spans="1:8" ht="99.75">
      <c r="A43" s="128" t="str">
        <f t="shared" si="0"/>
        <v>InstructionsA46</v>
      </c>
      <c r="B43" s="128" t="s">
        <v>392</v>
      </c>
      <c r="C43" s="128" t="s">
        <v>636</v>
      </c>
      <c r="D43" s="128" t="s">
        <v>637</v>
      </c>
      <c r="E43" s="248" t="s">
        <v>638</v>
      </c>
      <c r="F43" s="290" t="s">
        <v>639</v>
      </c>
      <c r="G43" s="253" t="s">
        <v>640</v>
      </c>
      <c r="H43" s="296" t="s">
        <v>641</v>
      </c>
    </row>
    <row r="44" spans="1:8" ht="71.25">
      <c r="A44" s="128" t="str">
        <f t="shared" si="0"/>
        <v>InstructionsA48</v>
      </c>
      <c r="B44" s="236" t="s">
        <v>392</v>
      </c>
      <c r="C44" s="128" t="s">
        <v>642</v>
      </c>
      <c r="D44" s="236" t="s">
        <v>643</v>
      </c>
      <c r="E44" s="244" t="s">
        <v>644</v>
      </c>
      <c r="F44" s="245" t="s">
        <v>645</v>
      </c>
      <c r="G44" s="255" t="s">
        <v>646</v>
      </c>
      <c r="H44" s="296" t="s">
        <v>647</v>
      </c>
    </row>
    <row r="45" spans="1:8" ht="45">
      <c r="A45" s="128" t="str">
        <f>B45&amp;C45</f>
        <v>InstructionsA49</v>
      </c>
      <c r="B45" s="128" t="s">
        <v>392</v>
      </c>
      <c r="C45" s="128" t="s">
        <v>648</v>
      </c>
      <c r="D45" s="128" t="s">
        <v>649</v>
      </c>
      <c r="E45" s="244" t="s">
        <v>650</v>
      </c>
      <c r="F45" s="245" t="s">
        <v>651</v>
      </c>
      <c r="G45" s="128" t="s">
        <v>652</v>
      </c>
      <c r="H45" s="299" t="s">
        <v>653</v>
      </c>
    </row>
    <row r="46" spans="1:8" ht="128.25">
      <c r="A46" s="128" t="str">
        <f t="shared" si="0"/>
        <v>InstructionsA50</v>
      </c>
      <c r="B46" s="128" t="s">
        <v>392</v>
      </c>
      <c r="C46" s="128" t="s">
        <v>654</v>
      </c>
      <c r="D46" s="128" t="s">
        <v>655</v>
      </c>
      <c r="E46" s="293" t="s">
        <v>656</v>
      </c>
      <c r="F46" s="290" t="s">
        <v>657</v>
      </c>
      <c r="G46" s="128" t="s">
        <v>658</v>
      </c>
      <c r="H46" s="296" t="s">
        <v>659</v>
      </c>
    </row>
    <row r="47" spans="1:8" ht="71.25">
      <c r="A47" s="128" t="str">
        <f t="shared" si="0"/>
        <v>InstructionsA51</v>
      </c>
      <c r="B47" s="128" t="s">
        <v>392</v>
      </c>
      <c r="C47" s="128" t="s">
        <v>660</v>
      </c>
      <c r="D47" s="128" t="s">
        <v>661</v>
      </c>
      <c r="E47" s="244" t="s">
        <v>662</v>
      </c>
      <c r="F47" s="245" t="s">
        <v>663</v>
      </c>
      <c r="G47" s="128" t="s">
        <v>664</v>
      </c>
      <c r="H47" s="296" t="s">
        <v>665</v>
      </c>
    </row>
    <row r="48" spans="1:8" ht="85.5">
      <c r="A48" s="128" t="str">
        <f t="shared" si="0"/>
        <v>InstructionsA52</v>
      </c>
      <c r="B48" s="128" t="s">
        <v>392</v>
      </c>
      <c r="C48" s="128" t="s">
        <v>666</v>
      </c>
      <c r="D48" s="128" t="s">
        <v>667</v>
      </c>
      <c r="E48" s="244" t="s">
        <v>668</v>
      </c>
      <c r="F48" s="245" t="s">
        <v>669</v>
      </c>
      <c r="G48" s="256" t="s">
        <v>670</v>
      </c>
      <c r="H48" s="296" t="s">
        <v>671</v>
      </c>
    </row>
    <row r="49" spans="1:8" ht="105">
      <c r="A49" s="128" t="str">
        <f>B49&amp;C49</f>
        <v>InstructionsA53</v>
      </c>
      <c r="B49" s="128" t="s">
        <v>392</v>
      </c>
      <c r="C49" s="128" t="s">
        <v>672</v>
      </c>
      <c r="D49" s="128" t="s">
        <v>673</v>
      </c>
      <c r="E49" s="244" t="s">
        <v>674</v>
      </c>
      <c r="F49" s="245" t="s">
        <v>675</v>
      </c>
      <c r="G49" s="256" t="s">
        <v>676</v>
      </c>
      <c r="H49" s="299" t="s">
        <v>677</v>
      </c>
    </row>
    <row r="50" spans="1:8" ht="71.25">
      <c r="A50" s="128" t="str">
        <f>B50&amp;C50</f>
        <v>InstructionsA54</v>
      </c>
      <c r="B50" s="128" t="s">
        <v>392</v>
      </c>
      <c r="C50" s="128" t="s">
        <v>678</v>
      </c>
      <c r="D50" s="128" t="s">
        <v>679</v>
      </c>
      <c r="E50" s="244" t="s">
        <v>680</v>
      </c>
      <c r="F50" s="245" t="s">
        <v>681</v>
      </c>
      <c r="G50" s="256" t="s">
        <v>682</v>
      </c>
      <c r="H50" s="296" t="s">
        <v>683</v>
      </c>
    </row>
    <row r="51" spans="1:8" ht="30">
      <c r="A51" s="128" t="str">
        <f t="shared" si="0"/>
        <v>InstructionsA55</v>
      </c>
      <c r="B51" s="128" t="s">
        <v>392</v>
      </c>
      <c r="C51" s="128" t="s">
        <v>684</v>
      </c>
      <c r="D51" s="128" t="s">
        <v>685</v>
      </c>
      <c r="E51" s="244" t="s">
        <v>686</v>
      </c>
      <c r="F51" s="245" t="s">
        <v>687</v>
      </c>
      <c r="G51" s="256" t="s">
        <v>688</v>
      </c>
      <c r="H51" s="296" t="s">
        <v>689</v>
      </c>
    </row>
    <row r="52" spans="1:8" ht="28.5">
      <c r="A52" s="128" t="str">
        <f t="shared" si="0"/>
        <v>InstructionsA56</v>
      </c>
      <c r="B52" s="128" t="s">
        <v>392</v>
      </c>
      <c r="C52" s="128" t="s">
        <v>690</v>
      </c>
      <c r="D52" s="128" t="s">
        <v>691</v>
      </c>
      <c r="E52" s="244" t="s">
        <v>692</v>
      </c>
      <c r="F52" s="245" t="s">
        <v>693</v>
      </c>
      <c r="G52" s="128" t="s">
        <v>694</v>
      </c>
      <c r="H52" s="296" t="s">
        <v>695</v>
      </c>
    </row>
    <row r="53" spans="1:8" ht="42.75">
      <c r="A53" s="128" t="str">
        <f t="shared" si="0"/>
        <v>InstructionsA57</v>
      </c>
      <c r="B53" s="128" t="s">
        <v>392</v>
      </c>
      <c r="C53" s="128" t="s">
        <v>696</v>
      </c>
      <c r="D53" s="128" t="s">
        <v>697</v>
      </c>
      <c r="E53" s="244" t="s">
        <v>698</v>
      </c>
      <c r="F53" s="245" t="s">
        <v>699</v>
      </c>
      <c r="G53" s="257" t="s">
        <v>700</v>
      </c>
      <c r="H53" s="296" t="s">
        <v>701</v>
      </c>
    </row>
    <row r="54" spans="1:8" ht="313.5">
      <c r="A54" s="128" t="str">
        <f t="shared" si="0"/>
        <v>InstructionsA58</v>
      </c>
      <c r="B54" s="128" t="s">
        <v>392</v>
      </c>
      <c r="C54" s="128" t="s">
        <v>702</v>
      </c>
      <c r="D54" s="128" t="s">
        <v>703</v>
      </c>
      <c r="E54" s="244" t="s">
        <v>704</v>
      </c>
      <c r="F54" s="245" t="s">
        <v>705</v>
      </c>
      <c r="G54" s="256" t="s">
        <v>706</v>
      </c>
      <c r="H54" s="296" t="s">
        <v>707</v>
      </c>
    </row>
    <row r="55" spans="1:8" ht="85.5">
      <c r="A55" s="128" t="str">
        <f t="shared" si="0"/>
        <v>InstructionsA59</v>
      </c>
      <c r="B55" s="128" t="s">
        <v>392</v>
      </c>
      <c r="C55" s="128" t="s">
        <v>708</v>
      </c>
      <c r="D55" s="128" t="s">
        <v>709</v>
      </c>
      <c r="E55" s="244" t="s">
        <v>710</v>
      </c>
      <c r="F55" s="245" t="s">
        <v>711</v>
      </c>
      <c r="G55" s="128" t="s">
        <v>712</v>
      </c>
      <c r="H55" s="296" t="s">
        <v>713</v>
      </c>
    </row>
    <row r="56" spans="1:8" ht="128.25">
      <c r="A56" s="128" t="str">
        <f t="shared" si="0"/>
        <v>InstructionsA60</v>
      </c>
      <c r="B56" s="128" t="s">
        <v>392</v>
      </c>
      <c r="C56" s="128" t="s">
        <v>714</v>
      </c>
      <c r="D56" s="128" t="s">
        <v>715</v>
      </c>
      <c r="E56" s="244" t="s">
        <v>716</v>
      </c>
      <c r="F56" s="245" t="s">
        <v>717</v>
      </c>
      <c r="G56" s="256" t="s">
        <v>718</v>
      </c>
      <c r="H56" s="296" t="s">
        <v>719</v>
      </c>
    </row>
    <row r="57" spans="1:8" ht="142.5">
      <c r="A57" s="128" t="str">
        <f t="shared" si="0"/>
        <v>InstructionsA61</v>
      </c>
      <c r="B57" s="128" t="s">
        <v>392</v>
      </c>
      <c r="C57" s="128" t="s">
        <v>720</v>
      </c>
      <c r="D57" s="128" t="s">
        <v>721</v>
      </c>
      <c r="E57" s="244" t="s">
        <v>722</v>
      </c>
      <c r="F57" s="245" t="s">
        <v>723</v>
      </c>
      <c r="G57" s="256" t="s">
        <v>724</v>
      </c>
      <c r="H57" s="296" t="s">
        <v>725</v>
      </c>
    </row>
    <row r="58" spans="1:8" ht="120">
      <c r="A58" s="128" t="str">
        <f>B58&amp;C58</f>
        <v>InstructionsA62</v>
      </c>
      <c r="B58" s="128" t="s">
        <v>392</v>
      </c>
      <c r="C58" s="128" t="s">
        <v>726</v>
      </c>
      <c r="D58" s="128" t="s">
        <v>727</v>
      </c>
      <c r="E58" s="293" t="s">
        <v>728</v>
      </c>
      <c r="F58" s="290" t="s">
        <v>729</v>
      </c>
      <c r="G58" s="256" t="s">
        <v>730</v>
      </c>
      <c r="H58" s="301" t="s">
        <v>731</v>
      </c>
    </row>
    <row r="59" spans="1:8" ht="42.75">
      <c r="A59" s="128" t="str">
        <f t="shared" si="0"/>
        <v>InstructionsA63</v>
      </c>
      <c r="B59" s="128" t="s">
        <v>392</v>
      </c>
      <c r="C59" s="128" t="s">
        <v>732</v>
      </c>
      <c r="D59" s="128" t="s">
        <v>733</v>
      </c>
      <c r="E59" s="244" t="s">
        <v>734</v>
      </c>
      <c r="F59" s="245" t="s">
        <v>735</v>
      </c>
      <c r="G59" s="128" t="s">
        <v>736</v>
      </c>
      <c r="H59" s="296" t="s">
        <v>737</v>
      </c>
    </row>
    <row r="60" spans="1:8" ht="195">
      <c r="A60" s="128" t="str">
        <f>B60&amp;C60</f>
        <v>InstructionsA65</v>
      </c>
      <c r="B60" s="128" t="s">
        <v>392</v>
      </c>
      <c r="C60" s="128" t="s">
        <v>738</v>
      </c>
      <c r="D60" s="128" t="s">
        <v>739</v>
      </c>
      <c r="E60" s="244" t="s">
        <v>740</v>
      </c>
      <c r="F60" s="245" t="s">
        <v>741</v>
      </c>
      <c r="G60" s="128" t="s">
        <v>742</v>
      </c>
      <c r="H60" s="299" t="s">
        <v>743</v>
      </c>
    </row>
    <row r="61" spans="1:8" ht="28.5">
      <c r="A61" s="128" t="str">
        <f t="shared" si="0"/>
        <v>InstructionsA67</v>
      </c>
      <c r="B61" s="128" t="s">
        <v>392</v>
      </c>
      <c r="C61" s="128" t="s">
        <v>744</v>
      </c>
      <c r="D61" s="128" t="s">
        <v>745</v>
      </c>
      <c r="E61" s="244" t="s">
        <v>746</v>
      </c>
      <c r="F61" s="245" t="s">
        <v>747</v>
      </c>
      <c r="G61" s="128" t="s">
        <v>748</v>
      </c>
      <c r="H61" s="299" t="s">
        <v>749</v>
      </c>
    </row>
    <row r="62" spans="1:8" ht="242.25">
      <c r="A62" s="128" t="str">
        <f t="shared" si="0"/>
        <v>InstructionsA68</v>
      </c>
      <c r="B62" s="128" t="s">
        <v>392</v>
      </c>
      <c r="C62" s="128" t="s">
        <v>750</v>
      </c>
      <c r="D62" s="128" t="s">
        <v>751</v>
      </c>
      <c r="E62" s="244" t="s">
        <v>752</v>
      </c>
      <c r="F62" s="245" t="s">
        <v>753</v>
      </c>
      <c r="G62" s="256" t="s">
        <v>754</v>
      </c>
      <c r="H62" s="296" t="s">
        <v>755</v>
      </c>
    </row>
    <row r="63" spans="1:8" ht="142.5">
      <c r="A63" s="128" t="str">
        <f t="shared" si="0"/>
        <v>InstructionsA69</v>
      </c>
      <c r="B63" s="128" t="s">
        <v>392</v>
      </c>
      <c r="C63" s="128" t="s">
        <v>756</v>
      </c>
      <c r="D63" s="128" t="s">
        <v>757</v>
      </c>
      <c r="E63" s="244" t="s">
        <v>758</v>
      </c>
      <c r="F63" s="245" t="s">
        <v>759</v>
      </c>
      <c r="G63" s="256" t="s">
        <v>760</v>
      </c>
      <c r="H63" s="296" t="s">
        <v>761</v>
      </c>
    </row>
    <row r="64" spans="1:8" ht="142.5">
      <c r="A64" s="128" t="str">
        <f t="shared" si="0"/>
        <v>InstructionsA70</v>
      </c>
      <c r="B64" s="128" t="s">
        <v>392</v>
      </c>
      <c r="C64" s="128" t="s">
        <v>762</v>
      </c>
      <c r="D64" s="128" t="s">
        <v>763</v>
      </c>
      <c r="E64" s="244" t="s">
        <v>764</v>
      </c>
      <c r="F64" s="245" t="s">
        <v>765</v>
      </c>
      <c r="G64" s="256" t="s">
        <v>766</v>
      </c>
      <c r="H64" s="296" t="s">
        <v>767</v>
      </c>
    </row>
    <row r="65" spans="1:8" ht="299.25">
      <c r="A65" s="128" t="str">
        <f t="shared" si="0"/>
        <v>InstructionsA71</v>
      </c>
      <c r="B65" s="128" t="s">
        <v>392</v>
      </c>
      <c r="C65" s="128" t="s">
        <v>768</v>
      </c>
      <c r="D65" s="128" t="s">
        <v>769</v>
      </c>
      <c r="E65" s="244" t="s">
        <v>770</v>
      </c>
      <c r="F65" s="245" t="s">
        <v>771</v>
      </c>
      <c r="G65" s="256" t="s">
        <v>772</v>
      </c>
      <c r="H65" s="296" t="s">
        <v>773</v>
      </c>
    </row>
    <row r="66" spans="1:8" ht="99.75">
      <c r="A66" s="128" t="str">
        <f t="shared" si="0"/>
        <v>InstructionsA72</v>
      </c>
      <c r="B66" s="128" t="s">
        <v>392</v>
      </c>
      <c r="C66" s="128" t="s">
        <v>774</v>
      </c>
      <c r="D66" s="128" t="s">
        <v>775</v>
      </c>
      <c r="E66" s="244" t="s">
        <v>776</v>
      </c>
      <c r="F66" s="245" t="s">
        <v>777</v>
      </c>
      <c r="G66" s="256" t="s">
        <v>778</v>
      </c>
      <c r="H66" s="296" t="s">
        <v>779</v>
      </c>
    </row>
    <row r="67" spans="1:8" ht="42.75">
      <c r="A67" s="128" t="str">
        <f t="shared" si="0"/>
        <v>InstructionsA73</v>
      </c>
      <c r="B67" s="128" t="s">
        <v>392</v>
      </c>
      <c r="C67" s="128" t="s">
        <v>780</v>
      </c>
      <c r="D67" s="128" t="s">
        <v>781</v>
      </c>
      <c r="E67" s="244" t="s">
        <v>782</v>
      </c>
      <c r="F67" s="245" t="s">
        <v>783</v>
      </c>
      <c r="G67" s="256" t="s">
        <v>784</v>
      </c>
      <c r="H67" s="296" t="s">
        <v>785</v>
      </c>
    </row>
    <row r="68" spans="1:8">
      <c r="A68" s="128" t="str">
        <f t="shared" si="0"/>
        <v>DefinitionsB2</v>
      </c>
      <c r="B68" s="128" t="s">
        <v>786</v>
      </c>
      <c r="C68" s="128" t="s">
        <v>787</v>
      </c>
      <c r="D68" s="128" t="s">
        <v>788</v>
      </c>
      <c r="E68" s="244" t="s">
        <v>789</v>
      </c>
      <c r="F68" s="245" t="s">
        <v>790</v>
      </c>
      <c r="G68" s="128" t="s">
        <v>791</v>
      </c>
      <c r="H68" s="296" t="s">
        <v>788</v>
      </c>
    </row>
    <row r="69" spans="1:8">
      <c r="A69" s="128" t="str">
        <f t="shared" si="0"/>
        <v>DefinitionsB3</v>
      </c>
      <c r="B69" s="128" t="s">
        <v>786</v>
      </c>
      <c r="C69" s="128" t="s">
        <v>792</v>
      </c>
      <c r="D69" s="128" t="s">
        <v>793</v>
      </c>
      <c r="E69" s="244" t="s">
        <v>794</v>
      </c>
      <c r="F69" s="245" t="s">
        <v>795</v>
      </c>
      <c r="G69" s="128" t="s">
        <v>796</v>
      </c>
      <c r="H69" s="296" t="s">
        <v>797</v>
      </c>
    </row>
    <row r="70" spans="1:8">
      <c r="A70" s="128" t="str">
        <f t="shared" ref="A70" si="2">B70&amp;C70</f>
        <v>DefinitionsB4</v>
      </c>
      <c r="B70" s="128" t="s">
        <v>786</v>
      </c>
      <c r="C70" s="128" t="s">
        <v>798</v>
      </c>
      <c r="D70" s="250" t="s">
        <v>799</v>
      </c>
      <c r="E70" s="250" t="s">
        <v>800</v>
      </c>
      <c r="F70" s="258" t="s">
        <v>801</v>
      </c>
      <c r="G70" s="250" t="s">
        <v>802</v>
      </c>
      <c r="H70" s="296" t="s">
        <v>803</v>
      </c>
    </row>
    <row r="71" spans="1:8">
      <c r="A71" s="128" t="str">
        <f>B71&amp;C71</f>
        <v>DefinitionsB5</v>
      </c>
      <c r="B71" s="128" t="s">
        <v>786</v>
      </c>
      <c r="C71" s="128" t="s">
        <v>804</v>
      </c>
      <c r="D71" s="128" t="s">
        <v>805</v>
      </c>
      <c r="E71" s="244" t="s">
        <v>806</v>
      </c>
      <c r="F71" s="245" t="s">
        <v>807</v>
      </c>
      <c r="G71" s="128" t="s">
        <v>808</v>
      </c>
      <c r="H71" s="296" t="s">
        <v>809</v>
      </c>
    </row>
    <row r="72" spans="1:8">
      <c r="A72" s="128" t="str">
        <f>B72&amp;C72</f>
        <v>DefinitionsB6</v>
      </c>
      <c r="B72" s="128" t="s">
        <v>786</v>
      </c>
      <c r="C72" s="128" t="s">
        <v>810</v>
      </c>
      <c r="D72" s="128" t="s">
        <v>811</v>
      </c>
      <c r="E72" s="244" t="s">
        <v>812</v>
      </c>
      <c r="F72" s="245" t="s">
        <v>813</v>
      </c>
      <c r="G72" s="128" t="s">
        <v>814</v>
      </c>
      <c r="H72" s="296" t="s">
        <v>815</v>
      </c>
    </row>
    <row r="73" spans="1:8">
      <c r="A73" s="128" t="str">
        <f t="shared" ref="A73" si="3">B73&amp;C73</f>
        <v>DefinitionsB7</v>
      </c>
      <c r="B73" s="128" t="s">
        <v>786</v>
      </c>
      <c r="C73" s="128" t="s">
        <v>816</v>
      </c>
      <c r="D73" s="128" t="s">
        <v>817</v>
      </c>
      <c r="E73" s="244" t="s">
        <v>818</v>
      </c>
      <c r="F73" s="245" t="s">
        <v>819</v>
      </c>
      <c r="G73" s="128" t="s">
        <v>820</v>
      </c>
      <c r="H73" s="296" t="s">
        <v>821</v>
      </c>
    </row>
    <row r="74" spans="1:8">
      <c r="A74" s="128" t="str">
        <f t="shared" ref="A74:A143" si="4">B74&amp;C74</f>
        <v>DefinitionsB8</v>
      </c>
      <c r="B74" s="128" t="s">
        <v>786</v>
      </c>
      <c r="C74" s="128" t="s">
        <v>822</v>
      </c>
      <c r="D74" s="128" t="s">
        <v>823</v>
      </c>
      <c r="E74" s="244" t="s">
        <v>824</v>
      </c>
      <c r="F74" s="245" t="s">
        <v>825</v>
      </c>
      <c r="G74" s="128" t="s">
        <v>826</v>
      </c>
      <c r="H74" s="296" t="s">
        <v>827</v>
      </c>
    </row>
    <row r="75" spans="1:8">
      <c r="A75" s="128" t="str">
        <f t="shared" si="4"/>
        <v>DefinitionsB9</v>
      </c>
      <c r="B75" s="128" t="s">
        <v>786</v>
      </c>
      <c r="C75" s="128" t="s">
        <v>828</v>
      </c>
      <c r="D75" s="128" t="s">
        <v>829</v>
      </c>
      <c r="E75" s="244" t="s">
        <v>830</v>
      </c>
      <c r="F75" s="245" t="s">
        <v>831</v>
      </c>
      <c r="G75" s="128" t="s">
        <v>832</v>
      </c>
      <c r="H75" s="296" t="s">
        <v>833</v>
      </c>
    </row>
    <row r="76" spans="1:8">
      <c r="A76" s="128" t="str">
        <f t="shared" si="4"/>
        <v>DefinitionsB10</v>
      </c>
      <c r="B76" s="128" t="s">
        <v>786</v>
      </c>
      <c r="C76" s="128" t="s">
        <v>834</v>
      </c>
      <c r="D76" s="128" t="s">
        <v>835</v>
      </c>
      <c r="E76" s="244" t="s">
        <v>836</v>
      </c>
      <c r="F76" s="245" t="s">
        <v>837</v>
      </c>
      <c r="G76" s="128" t="s">
        <v>835</v>
      </c>
      <c r="H76" s="296" t="s">
        <v>838</v>
      </c>
    </row>
    <row r="77" spans="1:8" ht="15">
      <c r="A77" s="128" t="str">
        <f t="shared" si="4"/>
        <v>DefinitionsB11</v>
      </c>
      <c r="B77" s="128" t="s">
        <v>786</v>
      </c>
      <c r="C77" s="128" t="s">
        <v>839</v>
      </c>
      <c r="D77" s="250" t="s">
        <v>840</v>
      </c>
      <c r="E77" s="250" t="s">
        <v>841</v>
      </c>
      <c r="F77" s="259" t="s">
        <v>842</v>
      </c>
      <c r="G77" s="260" t="s">
        <v>843</v>
      </c>
      <c r="H77" s="296" t="s">
        <v>844</v>
      </c>
    </row>
    <row r="78" spans="1:8">
      <c r="A78" s="128" t="str">
        <f t="shared" si="4"/>
        <v>DefinitionsB12</v>
      </c>
      <c r="B78" s="128" t="s">
        <v>786</v>
      </c>
      <c r="C78" s="128" t="s">
        <v>845</v>
      </c>
      <c r="D78" s="250" t="s">
        <v>846</v>
      </c>
      <c r="E78" s="250" t="s">
        <v>847</v>
      </c>
      <c r="F78" s="259" t="s">
        <v>848</v>
      </c>
      <c r="G78" s="261" t="s">
        <v>849</v>
      </c>
      <c r="H78" s="296" t="s">
        <v>850</v>
      </c>
    </row>
    <row r="79" spans="1:8">
      <c r="A79" s="128" t="str">
        <f t="shared" si="4"/>
        <v>DefinitionsB13</v>
      </c>
      <c r="B79" s="128" t="s">
        <v>786</v>
      </c>
      <c r="C79" s="128" t="s">
        <v>851</v>
      </c>
      <c r="D79" s="250" t="s">
        <v>852</v>
      </c>
      <c r="E79" s="250" t="s">
        <v>853</v>
      </c>
      <c r="F79" s="258" t="s">
        <v>854</v>
      </c>
      <c r="G79" s="261" t="s">
        <v>855</v>
      </c>
      <c r="H79" s="296" t="s">
        <v>856</v>
      </c>
    </row>
    <row r="80" spans="1:8">
      <c r="A80" s="128" t="str">
        <f>B80&amp;C80</f>
        <v>DefinitionsB14</v>
      </c>
      <c r="B80" s="128" t="s">
        <v>786</v>
      </c>
      <c r="C80" s="128" t="s">
        <v>857</v>
      </c>
      <c r="D80" s="128" t="s">
        <v>858</v>
      </c>
      <c r="E80" s="244" t="s">
        <v>859</v>
      </c>
      <c r="F80" s="245" t="s">
        <v>860</v>
      </c>
      <c r="G80" s="128" t="s">
        <v>861</v>
      </c>
      <c r="H80" s="296" t="s">
        <v>862</v>
      </c>
    </row>
    <row r="81" spans="1:8" ht="27">
      <c r="A81" s="128" t="str">
        <f t="shared" si="4"/>
        <v>DefinitionsB15</v>
      </c>
      <c r="B81" s="128" t="s">
        <v>786</v>
      </c>
      <c r="C81" s="128" t="s">
        <v>863</v>
      </c>
      <c r="D81" s="128" t="s">
        <v>864</v>
      </c>
      <c r="E81" s="244" t="s">
        <v>865</v>
      </c>
      <c r="F81" s="245" t="s">
        <v>866</v>
      </c>
      <c r="G81" s="128" t="s">
        <v>867</v>
      </c>
      <c r="H81" s="296" t="s">
        <v>868</v>
      </c>
    </row>
    <row r="82" spans="1:8">
      <c r="A82" s="128" t="str">
        <f>B82&amp;C82</f>
        <v>DefinitionsB16</v>
      </c>
      <c r="B82" s="128" t="s">
        <v>786</v>
      </c>
      <c r="C82" s="128" t="s">
        <v>869</v>
      </c>
      <c r="D82" s="128" t="s">
        <v>870</v>
      </c>
      <c r="E82" s="244" t="s">
        <v>871</v>
      </c>
      <c r="F82" s="245" t="s">
        <v>870</v>
      </c>
      <c r="G82" s="128" t="s">
        <v>870</v>
      </c>
      <c r="H82" s="296" t="s">
        <v>870</v>
      </c>
    </row>
    <row r="83" spans="1:8" ht="27">
      <c r="A83" s="128" t="str">
        <f>B83&amp;C83</f>
        <v>DefinitionsB17</v>
      </c>
      <c r="B83" s="128" t="s">
        <v>786</v>
      </c>
      <c r="C83" s="128" t="s">
        <v>872</v>
      </c>
      <c r="D83" s="128" t="s">
        <v>873</v>
      </c>
      <c r="E83" s="244" t="s">
        <v>874</v>
      </c>
      <c r="F83" s="245" t="s">
        <v>875</v>
      </c>
      <c r="G83" s="128" t="s">
        <v>876</v>
      </c>
      <c r="H83" s="296" t="s">
        <v>877</v>
      </c>
    </row>
    <row r="84" spans="1:8">
      <c r="A84" s="128" t="str">
        <f>B84&amp;C84</f>
        <v>DefinitionsB18</v>
      </c>
      <c r="B84" s="128" t="s">
        <v>786</v>
      </c>
      <c r="C84" s="128" t="s">
        <v>878</v>
      </c>
      <c r="D84" s="128" t="s">
        <v>879</v>
      </c>
      <c r="E84" s="244" t="s">
        <v>880</v>
      </c>
      <c r="F84" s="245" t="s">
        <v>881</v>
      </c>
      <c r="G84" s="128" t="s">
        <v>882</v>
      </c>
      <c r="H84" s="296" t="s">
        <v>883</v>
      </c>
    </row>
    <row r="85" spans="1:8">
      <c r="A85" s="128" t="str">
        <f>B85&amp;C85</f>
        <v>DefinitionsB19</v>
      </c>
      <c r="B85" s="128" t="s">
        <v>786</v>
      </c>
      <c r="C85" s="128" t="s">
        <v>884</v>
      </c>
      <c r="D85" s="128" t="s">
        <v>885</v>
      </c>
      <c r="E85" s="244" t="s">
        <v>886</v>
      </c>
      <c r="F85" s="245" t="s">
        <v>887</v>
      </c>
      <c r="G85" s="128" t="s">
        <v>888</v>
      </c>
      <c r="H85" s="296" t="s">
        <v>889</v>
      </c>
    </row>
    <row r="86" spans="1:8">
      <c r="A86" s="128" t="str">
        <f t="shared" si="4"/>
        <v>DefinitionsB20</v>
      </c>
      <c r="B86" s="128" t="s">
        <v>786</v>
      </c>
      <c r="C86" s="128" t="s">
        <v>890</v>
      </c>
      <c r="D86" s="128" t="s">
        <v>891</v>
      </c>
      <c r="E86" s="244" t="s">
        <v>892</v>
      </c>
      <c r="F86" s="245" t="s">
        <v>893</v>
      </c>
      <c r="G86" s="128" t="s">
        <v>894</v>
      </c>
      <c r="H86" s="296" t="s">
        <v>895</v>
      </c>
    </row>
    <row r="87" spans="1:8">
      <c r="A87" s="128" t="str">
        <f>B87&amp;C87</f>
        <v>DefinitionsB21</v>
      </c>
      <c r="B87" s="128" t="s">
        <v>786</v>
      </c>
      <c r="C87" s="128" t="s">
        <v>896</v>
      </c>
      <c r="D87" s="128" t="s">
        <v>897</v>
      </c>
      <c r="E87" s="244" t="s">
        <v>898</v>
      </c>
      <c r="F87" s="245" t="s">
        <v>899</v>
      </c>
      <c r="G87" s="128" t="s">
        <v>900</v>
      </c>
      <c r="H87" s="296" t="s">
        <v>901</v>
      </c>
    </row>
    <row r="88" spans="1:8">
      <c r="A88" s="128" t="str">
        <f t="shared" si="4"/>
        <v>DefinitionsC2</v>
      </c>
      <c r="B88" s="128" t="s">
        <v>786</v>
      </c>
      <c r="C88" s="128" t="s">
        <v>902</v>
      </c>
      <c r="D88" s="128" t="s">
        <v>903</v>
      </c>
      <c r="E88" s="262" t="s">
        <v>904</v>
      </c>
      <c r="F88" s="245" t="s">
        <v>905</v>
      </c>
      <c r="G88" s="128" t="s">
        <v>906</v>
      </c>
      <c r="H88" s="296" t="s">
        <v>907</v>
      </c>
    </row>
    <row r="89" spans="1:8" ht="71.25">
      <c r="A89" s="128" t="str">
        <f t="shared" si="4"/>
        <v>DefinitionsC3</v>
      </c>
      <c r="B89" s="128" t="s">
        <v>786</v>
      </c>
      <c r="C89" s="128" t="s">
        <v>908</v>
      </c>
      <c r="D89" s="128" t="s">
        <v>909</v>
      </c>
      <c r="E89" s="244" t="s">
        <v>910</v>
      </c>
      <c r="F89" s="245" t="s">
        <v>911</v>
      </c>
      <c r="G89" s="128" t="s">
        <v>912</v>
      </c>
      <c r="H89" s="296" t="s">
        <v>913</v>
      </c>
    </row>
    <row r="90" spans="1:8" ht="57">
      <c r="A90" s="128" t="str">
        <f t="shared" ref="A90" si="5">B90&amp;C90</f>
        <v>DefinitionsC4</v>
      </c>
      <c r="B90" s="128" t="s">
        <v>786</v>
      </c>
      <c r="C90" s="128" t="s">
        <v>914</v>
      </c>
      <c r="D90" s="128" t="s">
        <v>915</v>
      </c>
      <c r="E90" s="248" t="s">
        <v>916</v>
      </c>
      <c r="F90" s="245" t="s">
        <v>917</v>
      </c>
      <c r="G90" s="253" t="s">
        <v>918</v>
      </c>
      <c r="H90" s="296" t="s">
        <v>919</v>
      </c>
    </row>
    <row r="91" spans="1:8" ht="213.75">
      <c r="A91" s="128" t="str">
        <f>B91&amp;C91</f>
        <v>DefinitionsC5</v>
      </c>
      <c r="B91" s="128" t="s">
        <v>786</v>
      </c>
      <c r="C91" s="128" t="s">
        <v>920</v>
      </c>
      <c r="D91" s="128" t="s">
        <v>921</v>
      </c>
      <c r="E91" s="244" t="s">
        <v>922</v>
      </c>
      <c r="F91" s="245" t="s">
        <v>923</v>
      </c>
      <c r="G91" s="128" t="s">
        <v>924</v>
      </c>
      <c r="H91" s="296" t="s">
        <v>925</v>
      </c>
    </row>
    <row r="92" spans="1:8" ht="142.5">
      <c r="A92" s="128" t="str">
        <f>B92&amp;C92</f>
        <v>DefinitionsC6</v>
      </c>
      <c r="B92" s="128" t="s">
        <v>786</v>
      </c>
      <c r="C92" s="128" t="s">
        <v>926</v>
      </c>
      <c r="D92" s="128" t="s">
        <v>927</v>
      </c>
      <c r="E92" s="244" t="s">
        <v>928</v>
      </c>
      <c r="F92" s="245" t="s">
        <v>929</v>
      </c>
      <c r="G92" s="128" t="s">
        <v>930</v>
      </c>
      <c r="H92" s="296" t="s">
        <v>931</v>
      </c>
    </row>
    <row r="93" spans="1:8" ht="142.5">
      <c r="A93" s="128" t="str">
        <f t="shared" si="4"/>
        <v>DefinitionsC7</v>
      </c>
      <c r="B93" s="128" t="s">
        <v>786</v>
      </c>
      <c r="C93" s="128" t="s">
        <v>932</v>
      </c>
      <c r="D93" s="128" t="s">
        <v>933</v>
      </c>
      <c r="E93" s="244" t="s">
        <v>934</v>
      </c>
      <c r="F93" s="245" t="s">
        <v>935</v>
      </c>
      <c r="G93" s="128" t="s">
        <v>936</v>
      </c>
      <c r="H93" s="296" t="s">
        <v>937</v>
      </c>
    </row>
    <row r="94" spans="1:8" ht="99.75">
      <c r="A94" s="128" t="str">
        <f t="shared" si="4"/>
        <v>DefinitionsC8</v>
      </c>
      <c r="B94" s="128" t="s">
        <v>786</v>
      </c>
      <c r="C94" s="128" t="s">
        <v>938</v>
      </c>
      <c r="D94" s="128" t="s">
        <v>939</v>
      </c>
      <c r="E94" s="244" t="s">
        <v>940</v>
      </c>
      <c r="F94" s="245" t="s">
        <v>941</v>
      </c>
      <c r="G94" s="128" t="s">
        <v>942</v>
      </c>
      <c r="H94" s="296" t="s">
        <v>943</v>
      </c>
    </row>
    <row r="95" spans="1:8" ht="71.25">
      <c r="A95" s="128" t="str">
        <f t="shared" si="4"/>
        <v>DefinitionsC9</v>
      </c>
      <c r="B95" s="128" t="s">
        <v>786</v>
      </c>
      <c r="C95" s="128" t="s">
        <v>944</v>
      </c>
      <c r="D95" s="128" t="s">
        <v>945</v>
      </c>
      <c r="E95" s="244" t="s">
        <v>946</v>
      </c>
      <c r="F95" s="245" t="s">
        <v>947</v>
      </c>
      <c r="G95" s="128" t="s">
        <v>948</v>
      </c>
      <c r="H95" s="296" t="s">
        <v>949</v>
      </c>
    </row>
    <row r="96" spans="1:8" ht="199.5">
      <c r="A96" s="128" t="str">
        <f t="shared" si="4"/>
        <v>DefinitionsC10</v>
      </c>
      <c r="B96" s="128" t="s">
        <v>786</v>
      </c>
      <c r="C96" s="128" t="s">
        <v>950</v>
      </c>
      <c r="D96" s="128" t="s">
        <v>951</v>
      </c>
      <c r="E96" s="244" t="s">
        <v>952</v>
      </c>
      <c r="F96" s="245" t="s">
        <v>953</v>
      </c>
      <c r="G96" s="128" t="s">
        <v>954</v>
      </c>
      <c r="H96" s="296" t="s">
        <v>955</v>
      </c>
    </row>
    <row r="97" spans="1:8" ht="41.45" customHeight="1">
      <c r="A97" s="128" t="str">
        <f t="shared" si="4"/>
        <v>DefinitionsC11</v>
      </c>
      <c r="B97" s="128" t="s">
        <v>786</v>
      </c>
      <c r="C97" s="128" t="s">
        <v>956</v>
      </c>
      <c r="D97" s="250" t="s">
        <v>957</v>
      </c>
      <c r="E97" s="251" t="s">
        <v>958</v>
      </c>
      <c r="F97" s="258" t="s">
        <v>959</v>
      </c>
      <c r="G97" s="260" t="s">
        <v>960</v>
      </c>
      <c r="H97" s="302" t="s">
        <v>961</v>
      </c>
    </row>
    <row r="98" spans="1:8" ht="41.45" customHeight="1">
      <c r="A98" s="128" t="str">
        <f t="shared" si="4"/>
        <v>DefinitionsC12</v>
      </c>
      <c r="B98" s="128" t="s">
        <v>786</v>
      </c>
      <c r="C98" s="128" t="s">
        <v>962</v>
      </c>
      <c r="D98" s="250" t="s">
        <v>963</v>
      </c>
      <c r="E98" s="251" t="s">
        <v>964</v>
      </c>
      <c r="F98" s="258" t="s">
        <v>965</v>
      </c>
      <c r="G98" s="261" t="s">
        <v>966</v>
      </c>
      <c r="H98" s="296" t="s">
        <v>967</v>
      </c>
    </row>
    <row r="99" spans="1:8" ht="142.5">
      <c r="A99" s="128" t="str">
        <f t="shared" si="4"/>
        <v>DefinitionsC13</v>
      </c>
      <c r="B99" s="128" t="s">
        <v>786</v>
      </c>
      <c r="C99" s="128" t="s">
        <v>968</v>
      </c>
      <c r="D99" s="250" t="s">
        <v>969</v>
      </c>
      <c r="E99" s="251" t="s">
        <v>970</v>
      </c>
      <c r="F99" s="259" t="s">
        <v>971</v>
      </c>
      <c r="G99" s="261" t="s">
        <v>972</v>
      </c>
      <c r="H99" s="296" t="s">
        <v>973</v>
      </c>
    </row>
    <row r="100" spans="1:8" ht="57">
      <c r="A100" s="128" t="str">
        <f>B100&amp;C100</f>
        <v>DefinitionsC14</v>
      </c>
      <c r="B100" s="128" t="s">
        <v>786</v>
      </c>
      <c r="C100" s="128" t="s">
        <v>974</v>
      </c>
      <c r="D100" s="128" t="s">
        <v>975</v>
      </c>
      <c r="E100" s="244" t="s">
        <v>976</v>
      </c>
      <c r="F100" s="245" t="s">
        <v>977</v>
      </c>
      <c r="G100" s="128" t="s">
        <v>978</v>
      </c>
      <c r="H100" s="296" t="s">
        <v>979</v>
      </c>
    </row>
    <row r="101" spans="1:8" ht="185.25">
      <c r="A101" s="128" t="str">
        <f t="shared" si="4"/>
        <v>DefinitionsC15</v>
      </c>
      <c r="B101" s="128" t="s">
        <v>786</v>
      </c>
      <c r="C101" s="128" t="s">
        <v>980</v>
      </c>
      <c r="D101" s="128" t="s">
        <v>981</v>
      </c>
      <c r="E101" s="248" t="s">
        <v>982</v>
      </c>
      <c r="F101" s="245" t="s">
        <v>983</v>
      </c>
      <c r="G101" s="246" t="s">
        <v>984</v>
      </c>
      <c r="H101" s="296" t="s">
        <v>985</v>
      </c>
    </row>
    <row r="102" spans="1:8" ht="71.25">
      <c r="A102" s="128" t="str">
        <f>B102&amp;C102</f>
        <v>DefinitionsC16</v>
      </c>
      <c r="B102" s="128" t="s">
        <v>786</v>
      </c>
      <c r="C102" s="128" t="s">
        <v>986</v>
      </c>
      <c r="D102" s="128" t="s">
        <v>987</v>
      </c>
      <c r="E102" s="244" t="s">
        <v>988</v>
      </c>
      <c r="F102" s="245" t="s">
        <v>989</v>
      </c>
      <c r="G102" s="128" t="s">
        <v>990</v>
      </c>
      <c r="H102" s="296" t="s">
        <v>991</v>
      </c>
    </row>
    <row r="103" spans="1:8" ht="99.75">
      <c r="A103" s="128" t="str">
        <f>B103&amp;C103</f>
        <v>DefinitionsC17</v>
      </c>
      <c r="B103" s="128" t="s">
        <v>786</v>
      </c>
      <c r="C103" s="128" t="s">
        <v>992</v>
      </c>
      <c r="D103" s="128" t="s">
        <v>993</v>
      </c>
      <c r="E103" s="244" t="s">
        <v>994</v>
      </c>
      <c r="F103" s="245" t="s">
        <v>995</v>
      </c>
      <c r="G103" s="128" t="s">
        <v>996</v>
      </c>
      <c r="H103" s="296" t="s">
        <v>997</v>
      </c>
    </row>
    <row r="104" spans="1:8" ht="256.5">
      <c r="A104" s="128" t="str">
        <f>B104&amp;C104</f>
        <v>DefinitionsC18</v>
      </c>
      <c r="B104" s="128" t="s">
        <v>786</v>
      </c>
      <c r="C104" s="128" t="s">
        <v>998</v>
      </c>
      <c r="D104" s="128" t="s">
        <v>999</v>
      </c>
      <c r="E104" s="244" t="s">
        <v>1000</v>
      </c>
      <c r="F104" s="245" t="s">
        <v>1001</v>
      </c>
      <c r="G104" s="128" t="s">
        <v>1002</v>
      </c>
      <c r="H104" s="296" t="s">
        <v>1003</v>
      </c>
    </row>
    <row r="105" spans="1:8" ht="213.75">
      <c r="A105" s="128" t="str">
        <f>B105&amp;C105</f>
        <v>DefinitionsC19</v>
      </c>
      <c r="B105" s="128" t="s">
        <v>786</v>
      </c>
      <c r="C105" s="128" t="s">
        <v>1004</v>
      </c>
      <c r="D105" s="128" t="s">
        <v>1005</v>
      </c>
      <c r="E105" s="244" t="s">
        <v>1006</v>
      </c>
      <c r="F105" s="245" t="s">
        <v>1007</v>
      </c>
      <c r="G105" s="253" t="s">
        <v>1008</v>
      </c>
      <c r="H105" s="296" t="s">
        <v>1009</v>
      </c>
    </row>
    <row r="106" spans="1:8" ht="128.25">
      <c r="A106" s="128" t="str">
        <f t="shared" si="4"/>
        <v>DefinitionsC20</v>
      </c>
      <c r="B106" s="128" t="s">
        <v>786</v>
      </c>
      <c r="C106" s="128" t="s">
        <v>1010</v>
      </c>
      <c r="D106" s="250" t="s">
        <v>1011</v>
      </c>
      <c r="E106" s="251" t="s">
        <v>1012</v>
      </c>
      <c r="F106" s="259" t="s">
        <v>1013</v>
      </c>
      <c r="G106" s="260" t="s">
        <v>1014</v>
      </c>
      <c r="H106" s="296" t="s">
        <v>1015</v>
      </c>
    </row>
    <row r="107" spans="1:8" ht="99.75">
      <c r="A107" s="128" t="str">
        <f>B107&amp;C107</f>
        <v>DefinitionsC21</v>
      </c>
      <c r="B107" s="128" t="s">
        <v>786</v>
      </c>
      <c r="C107" s="128" t="s">
        <v>1016</v>
      </c>
      <c r="D107" s="128" t="s">
        <v>1017</v>
      </c>
      <c r="E107" s="244" t="s">
        <v>1018</v>
      </c>
      <c r="F107" s="245" t="s">
        <v>1019</v>
      </c>
      <c r="G107" s="128" t="s">
        <v>1020</v>
      </c>
      <c r="H107" s="296" t="s">
        <v>1021</v>
      </c>
    </row>
    <row r="108" spans="1:8" ht="28.5">
      <c r="A108" s="128" t="str">
        <f t="shared" si="4"/>
        <v>DeclarationD2</v>
      </c>
      <c r="B108" s="128" t="s">
        <v>1022</v>
      </c>
      <c r="C108" s="128" t="s">
        <v>1023</v>
      </c>
      <c r="D108" s="250" t="s">
        <v>1024</v>
      </c>
      <c r="E108" s="250" t="s">
        <v>1025</v>
      </c>
      <c r="F108" s="258" t="s">
        <v>1026</v>
      </c>
      <c r="G108" s="263" t="s">
        <v>1027</v>
      </c>
      <c r="H108" s="296" t="s">
        <v>1028</v>
      </c>
    </row>
    <row r="109" spans="1:8">
      <c r="A109" s="128" t="str">
        <f t="shared" si="4"/>
        <v>DeclarationF3</v>
      </c>
      <c r="B109" s="128" t="s">
        <v>1022</v>
      </c>
      <c r="C109" s="128" t="s">
        <v>1029</v>
      </c>
      <c r="D109" s="128" t="s">
        <v>1030</v>
      </c>
      <c r="E109" s="244" t="s">
        <v>1031</v>
      </c>
      <c r="F109" s="245" t="s">
        <v>1032</v>
      </c>
      <c r="G109" s="128" t="s">
        <v>1033</v>
      </c>
      <c r="H109" s="296" t="s">
        <v>1034</v>
      </c>
    </row>
    <row r="110" spans="1:8" ht="28.5">
      <c r="A110" s="128" t="str">
        <f t="shared" si="4"/>
        <v>DeclarationI3</v>
      </c>
      <c r="B110" s="128" t="s">
        <v>1022</v>
      </c>
      <c r="C110" s="128" t="s">
        <v>1035</v>
      </c>
      <c r="D110" s="128" t="s">
        <v>1036</v>
      </c>
      <c r="E110" s="244" t="s">
        <v>1037</v>
      </c>
      <c r="F110" s="245" t="s">
        <v>1038</v>
      </c>
      <c r="G110" s="128" t="s">
        <v>1039</v>
      </c>
      <c r="H110" s="296" t="s">
        <v>1040</v>
      </c>
    </row>
    <row r="111" spans="1:8">
      <c r="A111" s="128" t="str">
        <f t="shared" si="4"/>
        <v>DeclarationI4</v>
      </c>
      <c r="B111" s="128" t="s">
        <v>1022</v>
      </c>
      <c r="C111" s="128" t="s">
        <v>1041</v>
      </c>
      <c r="D111" s="128" t="s">
        <v>1042</v>
      </c>
      <c r="E111" s="244" t="s">
        <v>1043</v>
      </c>
      <c r="F111" s="245" t="s">
        <v>1044</v>
      </c>
      <c r="G111" s="128" t="s">
        <v>1045</v>
      </c>
      <c r="H111" s="296" t="s">
        <v>1046</v>
      </c>
    </row>
    <row r="112" spans="1:8" ht="28.5">
      <c r="A112" s="128" t="str">
        <f t="shared" si="4"/>
        <v>DeclarationB4</v>
      </c>
      <c r="B112" s="128" t="s">
        <v>1022</v>
      </c>
      <c r="C112" s="128" t="s">
        <v>798</v>
      </c>
      <c r="D112" s="128" t="s">
        <v>1047</v>
      </c>
      <c r="E112" s="244" t="s">
        <v>1048</v>
      </c>
      <c r="F112" s="245" t="s">
        <v>1049</v>
      </c>
      <c r="G112" s="128" t="s">
        <v>1050</v>
      </c>
      <c r="H112" s="296" t="s">
        <v>1051</v>
      </c>
    </row>
    <row r="113" spans="1:8" ht="42.75">
      <c r="A113" s="128" t="str">
        <f t="shared" si="4"/>
        <v>DeclarationB6</v>
      </c>
      <c r="B113" s="128" t="s">
        <v>1022</v>
      </c>
      <c r="C113" s="128" t="s">
        <v>810</v>
      </c>
      <c r="D113" s="128" t="s">
        <v>1052</v>
      </c>
      <c r="E113" s="264" t="s">
        <v>1053</v>
      </c>
      <c r="F113" s="290" t="s">
        <v>1054</v>
      </c>
      <c r="G113" s="128" t="s">
        <v>1055</v>
      </c>
      <c r="H113" s="296" t="s">
        <v>1056</v>
      </c>
    </row>
    <row r="114" spans="1:8">
      <c r="A114" s="128" t="str">
        <f t="shared" si="4"/>
        <v>DeclarationB7</v>
      </c>
      <c r="B114" s="128" t="s">
        <v>1022</v>
      </c>
      <c r="C114" s="128" t="s">
        <v>816</v>
      </c>
      <c r="D114" s="128" t="s">
        <v>1057</v>
      </c>
      <c r="E114" s="244" t="s">
        <v>1058</v>
      </c>
      <c r="F114" s="245" t="s">
        <v>1059</v>
      </c>
      <c r="G114" s="128" t="s">
        <v>1060</v>
      </c>
      <c r="H114" s="296" t="s">
        <v>1061</v>
      </c>
    </row>
    <row r="115" spans="1:8" ht="15.75">
      <c r="A115" s="128" t="str">
        <f t="shared" si="4"/>
        <v>DeclarationB8</v>
      </c>
      <c r="B115" s="128" t="s">
        <v>1022</v>
      </c>
      <c r="C115" s="128" t="s">
        <v>822</v>
      </c>
      <c r="D115" s="128" t="s">
        <v>1062</v>
      </c>
      <c r="E115" s="244" t="s">
        <v>1063</v>
      </c>
      <c r="F115" s="245" t="s">
        <v>1064</v>
      </c>
      <c r="G115" s="128" t="s">
        <v>1065</v>
      </c>
      <c r="H115" s="296" t="s">
        <v>1066</v>
      </c>
    </row>
    <row r="116" spans="1:8" ht="15.75">
      <c r="A116" s="128" t="str">
        <f t="shared" si="4"/>
        <v>DeclarationB9</v>
      </c>
      <c r="B116" s="128" t="s">
        <v>1022</v>
      </c>
      <c r="C116" s="128" t="s">
        <v>828</v>
      </c>
      <c r="D116" s="128" t="s">
        <v>1067</v>
      </c>
      <c r="E116" s="244" t="s">
        <v>1068</v>
      </c>
      <c r="F116" s="245" t="s">
        <v>1069</v>
      </c>
      <c r="G116" s="128" t="s">
        <v>1070</v>
      </c>
      <c r="H116" s="296" t="s">
        <v>1071</v>
      </c>
    </row>
    <row r="117" spans="1:8" ht="28.5">
      <c r="A117" s="128" t="str">
        <f t="shared" si="4"/>
        <v>DeclarationB10</v>
      </c>
      <c r="B117" s="128" t="s">
        <v>1022</v>
      </c>
      <c r="C117" s="128" t="s">
        <v>834</v>
      </c>
      <c r="D117" s="128" t="s">
        <v>1072</v>
      </c>
      <c r="E117" s="244" t="s">
        <v>1073</v>
      </c>
      <c r="F117" s="245" t="s">
        <v>1074</v>
      </c>
      <c r="G117" s="128" t="s">
        <v>1075</v>
      </c>
      <c r="H117" s="296" t="s">
        <v>1076</v>
      </c>
    </row>
    <row r="118" spans="1:8" ht="28.5">
      <c r="A118" s="128" t="str">
        <f>B118&amp;C118</f>
        <v>DeclarationB10A</v>
      </c>
      <c r="B118" s="128" t="s">
        <v>1022</v>
      </c>
      <c r="C118" s="128" t="s">
        <v>1077</v>
      </c>
      <c r="D118" s="128" t="s">
        <v>1072</v>
      </c>
      <c r="E118" s="244" t="s">
        <v>1073</v>
      </c>
      <c r="F118" s="245" t="s">
        <v>1078</v>
      </c>
      <c r="G118" s="128" t="s">
        <v>1075</v>
      </c>
      <c r="H118" s="296" t="s">
        <v>1076</v>
      </c>
    </row>
    <row r="119" spans="1:8" ht="28.5">
      <c r="A119" s="128" t="str">
        <f>B119&amp;C119</f>
        <v>DeclarationB10C</v>
      </c>
      <c r="B119" s="128" t="s">
        <v>1022</v>
      </c>
      <c r="C119" s="128" t="s">
        <v>1079</v>
      </c>
      <c r="D119" s="128" t="s">
        <v>1080</v>
      </c>
      <c r="E119" s="244" t="s">
        <v>1081</v>
      </c>
      <c r="F119" s="245" t="s">
        <v>1082</v>
      </c>
      <c r="G119" s="128" t="s">
        <v>1083</v>
      </c>
      <c r="H119" s="296" t="s">
        <v>1084</v>
      </c>
    </row>
    <row r="120" spans="1:8" ht="28.5">
      <c r="A120" s="128" t="str">
        <f>B120&amp;C120</f>
        <v>DeclarationB10B</v>
      </c>
      <c r="B120" s="128" t="s">
        <v>1022</v>
      </c>
      <c r="C120" s="128" t="s">
        <v>1085</v>
      </c>
      <c r="D120" s="128" t="s">
        <v>1086</v>
      </c>
      <c r="E120" s="244" t="s">
        <v>1087</v>
      </c>
      <c r="F120" s="245" t="s">
        <v>1088</v>
      </c>
      <c r="G120" s="128" t="s">
        <v>1089</v>
      </c>
      <c r="H120" s="296" t="s">
        <v>1090</v>
      </c>
    </row>
    <row r="121" spans="1:8" ht="28.5">
      <c r="A121" s="128" t="str">
        <f>B121&amp;C121</f>
        <v>DeclarationD11</v>
      </c>
      <c r="B121" s="128" t="s">
        <v>1022</v>
      </c>
      <c r="C121" s="128" t="s">
        <v>1091</v>
      </c>
      <c r="D121" s="128" t="s">
        <v>1092</v>
      </c>
      <c r="E121" s="244" t="s">
        <v>1093</v>
      </c>
      <c r="F121" s="245" t="s">
        <v>1094</v>
      </c>
      <c r="G121" s="128" t="s">
        <v>1095</v>
      </c>
      <c r="H121" s="296" t="s">
        <v>1096</v>
      </c>
    </row>
    <row r="122" spans="1:8" ht="28.5">
      <c r="A122" s="128" t="str">
        <f t="shared" si="4"/>
        <v>DeclarationB12</v>
      </c>
      <c r="B122" s="128" t="s">
        <v>1022</v>
      </c>
      <c r="C122" s="128" t="s">
        <v>845</v>
      </c>
      <c r="D122" s="128" t="s">
        <v>1097</v>
      </c>
      <c r="E122" s="244" t="s">
        <v>1098</v>
      </c>
      <c r="F122" s="245" t="s">
        <v>1099</v>
      </c>
      <c r="G122" s="128" t="s">
        <v>1100</v>
      </c>
      <c r="H122" s="296" t="s">
        <v>1101</v>
      </c>
    </row>
    <row r="123" spans="1:8" ht="28.5">
      <c r="A123" s="128" t="str">
        <f t="shared" si="4"/>
        <v>DeclarationB13</v>
      </c>
      <c r="B123" s="128" t="s">
        <v>1022</v>
      </c>
      <c r="C123" s="128" t="s">
        <v>851</v>
      </c>
      <c r="D123" s="128" t="s">
        <v>1102</v>
      </c>
      <c r="E123" s="244" t="s">
        <v>1103</v>
      </c>
      <c r="F123" s="245" t="s">
        <v>1104</v>
      </c>
      <c r="G123" s="128" t="s">
        <v>1105</v>
      </c>
      <c r="H123" s="296" t="s">
        <v>1106</v>
      </c>
    </row>
    <row r="124" spans="1:8" ht="28.5">
      <c r="A124" s="128" t="str">
        <f t="shared" si="4"/>
        <v>DeclarationB14</v>
      </c>
      <c r="B124" s="128" t="s">
        <v>1022</v>
      </c>
      <c r="C124" s="128" t="s">
        <v>857</v>
      </c>
      <c r="D124" s="128" t="s">
        <v>1107</v>
      </c>
      <c r="E124" s="244" t="s">
        <v>1108</v>
      </c>
      <c r="F124" s="245" t="s">
        <v>1109</v>
      </c>
      <c r="G124" s="128" t="s">
        <v>1110</v>
      </c>
      <c r="H124" s="296" t="s">
        <v>1111</v>
      </c>
    </row>
    <row r="125" spans="1:8" ht="28.5">
      <c r="A125" s="128" t="str">
        <f t="shared" si="4"/>
        <v>DeclarationB15</v>
      </c>
      <c r="B125" s="128" t="s">
        <v>1022</v>
      </c>
      <c r="C125" s="128" t="s">
        <v>863</v>
      </c>
      <c r="D125" s="128" t="s">
        <v>1112</v>
      </c>
      <c r="E125" s="244" t="s">
        <v>1113</v>
      </c>
      <c r="F125" s="245" t="s">
        <v>1114</v>
      </c>
      <c r="G125" s="128" t="s">
        <v>1115</v>
      </c>
      <c r="H125" s="296" t="s">
        <v>1116</v>
      </c>
    </row>
    <row r="126" spans="1:8" ht="28.5">
      <c r="A126" s="128" t="str">
        <f t="shared" si="4"/>
        <v>DeclarationB16</v>
      </c>
      <c r="B126" s="128" t="s">
        <v>1022</v>
      </c>
      <c r="C126" s="128" t="s">
        <v>869</v>
      </c>
      <c r="D126" s="128" t="s">
        <v>1117</v>
      </c>
      <c r="E126" s="244" t="s">
        <v>1118</v>
      </c>
      <c r="F126" s="245" t="s">
        <v>1119</v>
      </c>
      <c r="G126" s="128" t="s">
        <v>1120</v>
      </c>
      <c r="H126" s="296" t="s">
        <v>1121</v>
      </c>
    </row>
    <row r="127" spans="1:8" ht="28.5">
      <c r="A127" s="128" t="str">
        <f t="shared" si="4"/>
        <v>DeclarationB17</v>
      </c>
      <c r="B127" s="128" t="s">
        <v>1022</v>
      </c>
      <c r="C127" s="128" t="s">
        <v>872</v>
      </c>
      <c r="D127" s="128" t="s">
        <v>1122</v>
      </c>
      <c r="E127" s="244" t="s">
        <v>1123</v>
      </c>
      <c r="F127" s="245" t="s">
        <v>1124</v>
      </c>
      <c r="G127" s="128" t="s">
        <v>1125</v>
      </c>
      <c r="H127" s="296" t="s">
        <v>1126</v>
      </c>
    </row>
    <row r="128" spans="1:8" ht="28.5">
      <c r="A128" s="128" t="str">
        <f t="shared" si="4"/>
        <v>DeclarationB18</v>
      </c>
      <c r="B128" s="128" t="s">
        <v>1022</v>
      </c>
      <c r="C128" s="128" t="s">
        <v>878</v>
      </c>
      <c r="D128" s="128" t="s">
        <v>1127</v>
      </c>
      <c r="E128" s="244" t="s">
        <v>1128</v>
      </c>
      <c r="F128" s="245" t="s">
        <v>1129</v>
      </c>
      <c r="G128" s="128" t="s">
        <v>1130</v>
      </c>
      <c r="H128" s="296" t="s">
        <v>1131</v>
      </c>
    </row>
    <row r="129" spans="1:8" ht="28.5">
      <c r="A129" s="128" t="str">
        <f t="shared" si="4"/>
        <v>DeclarationB19</v>
      </c>
      <c r="B129" s="128" t="s">
        <v>1022</v>
      </c>
      <c r="C129" s="128" t="s">
        <v>884</v>
      </c>
      <c r="D129" s="128" t="s">
        <v>1132</v>
      </c>
      <c r="E129" s="244" t="s">
        <v>1133</v>
      </c>
      <c r="F129" s="245" t="s">
        <v>1134</v>
      </c>
      <c r="G129" s="128" t="s">
        <v>1135</v>
      </c>
      <c r="H129" s="296" t="s">
        <v>1136</v>
      </c>
    </row>
    <row r="130" spans="1:8" ht="28.5">
      <c r="A130" s="128" t="str">
        <f t="shared" si="4"/>
        <v>DeclarationB20</v>
      </c>
      <c r="B130" s="128" t="s">
        <v>1022</v>
      </c>
      <c r="C130" s="128" t="s">
        <v>890</v>
      </c>
      <c r="D130" s="128" t="s">
        <v>1137</v>
      </c>
      <c r="E130" s="244" t="s">
        <v>1138</v>
      </c>
      <c r="F130" s="245" t="s">
        <v>1139</v>
      </c>
      <c r="G130" s="128" t="s">
        <v>1140</v>
      </c>
      <c r="H130" s="296" t="s">
        <v>1141</v>
      </c>
    </row>
    <row r="131" spans="1:8" ht="28.5">
      <c r="A131" s="128" t="str">
        <f t="shared" si="4"/>
        <v>DeclarationB21</v>
      </c>
      <c r="B131" s="128" t="s">
        <v>1022</v>
      </c>
      <c r="C131" s="128" t="s">
        <v>896</v>
      </c>
      <c r="D131" s="128" t="s">
        <v>1142</v>
      </c>
      <c r="E131" s="244" t="s">
        <v>1143</v>
      </c>
      <c r="F131" s="245" t="s">
        <v>1144</v>
      </c>
      <c r="G131" s="128" t="s">
        <v>1145</v>
      </c>
      <c r="H131" s="296" t="s">
        <v>1146</v>
      </c>
    </row>
    <row r="132" spans="1:8" ht="28.5">
      <c r="A132" s="128" t="str">
        <f t="shared" si="4"/>
        <v>DeclarationB22</v>
      </c>
      <c r="B132" s="128" t="s">
        <v>1022</v>
      </c>
      <c r="C132" s="128" t="s">
        <v>1147</v>
      </c>
      <c r="D132" s="128" t="s">
        <v>1148</v>
      </c>
      <c r="E132" s="244" t="s">
        <v>1149</v>
      </c>
      <c r="F132" s="245" t="s">
        <v>1150</v>
      </c>
      <c r="G132" s="128" t="s">
        <v>1151</v>
      </c>
      <c r="H132" s="296" t="s">
        <v>1152</v>
      </c>
    </row>
    <row r="133" spans="1:8" ht="28.5">
      <c r="A133" s="128" t="str">
        <f t="shared" si="4"/>
        <v>DeclarationB24</v>
      </c>
      <c r="B133" s="128" t="s">
        <v>1022</v>
      </c>
      <c r="C133" s="128" t="s">
        <v>1153</v>
      </c>
      <c r="D133" s="128" t="s">
        <v>1154</v>
      </c>
      <c r="E133" s="244" t="s">
        <v>1155</v>
      </c>
      <c r="F133" s="245" t="s">
        <v>1156</v>
      </c>
      <c r="G133" s="128" t="s">
        <v>1157</v>
      </c>
      <c r="H133" s="296" t="s">
        <v>1158</v>
      </c>
    </row>
    <row r="134" spans="1:8" ht="49.5">
      <c r="A134" s="128" t="str">
        <f>B134&amp;C134</f>
        <v>DeclarationB25</v>
      </c>
      <c r="B134" s="128" t="s">
        <v>1022</v>
      </c>
      <c r="C134" s="128" t="s">
        <v>1159</v>
      </c>
      <c r="D134" s="128" t="s">
        <v>1160</v>
      </c>
      <c r="E134" s="244" t="s">
        <v>1161</v>
      </c>
      <c r="F134" s="290" t="s">
        <v>1162</v>
      </c>
      <c r="G134" s="128" t="s">
        <v>1163</v>
      </c>
      <c r="H134" s="296" t="s">
        <v>1164</v>
      </c>
    </row>
    <row r="135" spans="1:8" ht="28.5">
      <c r="A135" s="128" t="str">
        <f>B135&amp;C135</f>
        <v>DeclarationB31</v>
      </c>
      <c r="B135" s="128" t="s">
        <v>1022</v>
      </c>
      <c r="C135" s="128" t="s">
        <v>1165</v>
      </c>
      <c r="D135" s="128" t="s">
        <v>1166</v>
      </c>
      <c r="E135" s="128" t="s">
        <v>1167</v>
      </c>
      <c r="F135" s="290" t="s">
        <v>1168</v>
      </c>
      <c r="G135" s="128" t="s">
        <v>1169</v>
      </c>
      <c r="H135" s="296" t="s">
        <v>1170</v>
      </c>
    </row>
    <row r="136" spans="1:8" ht="81">
      <c r="A136" s="128" t="str">
        <f t="shared" si="4"/>
        <v>DeclarationB37</v>
      </c>
      <c r="B136" s="128" t="s">
        <v>1022</v>
      </c>
      <c r="C136" s="128" t="s">
        <v>1171</v>
      </c>
      <c r="D136" s="128" t="s">
        <v>1172</v>
      </c>
      <c r="E136" s="128" t="s">
        <v>1173</v>
      </c>
      <c r="F136" s="245" t="s">
        <v>1174</v>
      </c>
      <c r="G136" s="128" t="s">
        <v>1175</v>
      </c>
      <c r="H136" s="296" t="s">
        <v>1176</v>
      </c>
    </row>
    <row r="137" spans="1:8" ht="28.5">
      <c r="A137" s="128" t="str">
        <f t="shared" si="4"/>
        <v>DeclarationB43</v>
      </c>
      <c r="B137" s="128" t="s">
        <v>1022</v>
      </c>
      <c r="C137" s="128" t="s">
        <v>1177</v>
      </c>
      <c r="D137" s="128" t="s">
        <v>1178</v>
      </c>
      <c r="E137" s="244" t="s">
        <v>1179</v>
      </c>
      <c r="F137" s="245" t="s">
        <v>1180</v>
      </c>
      <c r="G137" s="128" t="s">
        <v>1181</v>
      </c>
      <c r="H137" s="296" t="s">
        <v>1182</v>
      </c>
    </row>
    <row r="138" spans="1:8" ht="28.5">
      <c r="A138" s="128" t="str">
        <f t="shared" si="4"/>
        <v>DeclarationB49</v>
      </c>
      <c r="B138" s="128" t="s">
        <v>1022</v>
      </c>
      <c r="C138" s="128" t="s">
        <v>1183</v>
      </c>
      <c r="D138" s="128" t="s">
        <v>1184</v>
      </c>
      <c r="E138" s="244" t="s">
        <v>1185</v>
      </c>
      <c r="F138" s="290" t="s">
        <v>1186</v>
      </c>
      <c r="G138" s="128" t="s">
        <v>1187</v>
      </c>
      <c r="H138" s="296" t="s">
        <v>1188</v>
      </c>
    </row>
    <row r="139" spans="1:8" ht="42.75">
      <c r="A139" s="128" t="str">
        <f t="shared" si="4"/>
        <v>DeclarationB55</v>
      </c>
      <c r="B139" s="128" t="s">
        <v>1022</v>
      </c>
      <c r="C139" s="128" t="s">
        <v>1189</v>
      </c>
      <c r="D139" s="128" t="s">
        <v>1190</v>
      </c>
      <c r="E139" s="248" t="s">
        <v>1191</v>
      </c>
      <c r="F139" s="245" t="s">
        <v>1192</v>
      </c>
      <c r="G139" s="128" t="s">
        <v>1193</v>
      </c>
      <c r="H139" s="296" t="s">
        <v>1194</v>
      </c>
    </row>
    <row r="140" spans="1:8" ht="42.75">
      <c r="A140" s="128" t="str">
        <f t="shared" si="4"/>
        <v>DeclarationB61</v>
      </c>
      <c r="B140" s="128" t="s">
        <v>1022</v>
      </c>
      <c r="C140" s="128" t="s">
        <v>1195</v>
      </c>
      <c r="D140" s="128" t="s">
        <v>1196</v>
      </c>
      <c r="E140" s="248" t="s">
        <v>1197</v>
      </c>
      <c r="F140" s="245" t="s">
        <v>1198</v>
      </c>
      <c r="G140" s="128" t="s">
        <v>1199</v>
      </c>
      <c r="H140" s="296" t="s">
        <v>1200</v>
      </c>
    </row>
    <row r="141" spans="1:8" ht="28.5">
      <c r="A141" s="128" t="str">
        <f t="shared" si="4"/>
        <v>DeclarationB67</v>
      </c>
      <c r="B141" s="128" t="s">
        <v>1022</v>
      </c>
      <c r="C141" s="128" t="s">
        <v>1201</v>
      </c>
      <c r="D141" s="128" t="s">
        <v>1202</v>
      </c>
      <c r="E141" s="244" t="s">
        <v>1203</v>
      </c>
      <c r="F141" s="245" t="s">
        <v>1204</v>
      </c>
      <c r="G141" s="128" t="s">
        <v>1205</v>
      </c>
      <c r="H141" s="296" t="s">
        <v>1206</v>
      </c>
    </row>
    <row r="142" spans="1:8" ht="28.5">
      <c r="A142" s="128" t="str">
        <f t="shared" si="4"/>
        <v>DeclarationB69</v>
      </c>
      <c r="B142" s="128" t="s">
        <v>1022</v>
      </c>
      <c r="C142" s="128" t="s">
        <v>1207</v>
      </c>
      <c r="D142" s="128" t="s">
        <v>1208</v>
      </c>
      <c r="E142" s="244" t="s">
        <v>12802</v>
      </c>
      <c r="F142" s="290" t="s">
        <v>1209</v>
      </c>
      <c r="G142" s="128" t="s">
        <v>1210</v>
      </c>
      <c r="H142" s="296" t="s">
        <v>1211</v>
      </c>
    </row>
    <row r="143" spans="1:8" ht="54">
      <c r="A143" s="128" t="str">
        <f t="shared" si="4"/>
        <v>DeclarationB71</v>
      </c>
      <c r="B143" s="128" t="s">
        <v>1022</v>
      </c>
      <c r="C143" s="128" t="s">
        <v>1212</v>
      </c>
      <c r="D143" s="128" t="s">
        <v>1213</v>
      </c>
      <c r="E143" s="244" t="s">
        <v>12803</v>
      </c>
      <c r="F143" s="245" t="s">
        <v>1214</v>
      </c>
      <c r="G143" s="128" t="s">
        <v>1215</v>
      </c>
      <c r="H143" s="296" t="s">
        <v>1216</v>
      </c>
    </row>
    <row r="144" spans="1:8" ht="57">
      <c r="A144" s="128" t="str">
        <f t="shared" ref="A144:A177" si="6">B144&amp;C144</f>
        <v>Declaration</v>
      </c>
      <c r="B144" s="128" t="s">
        <v>1022</v>
      </c>
      <c r="D144" s="128" t="s">
        <v>1217</v>
      </c>
      <c r="E144" s="244" t="s">
        <v>1218</v>
      </c>
      <c r="F144" s="265" t="s">
        <v>1219</v>
      </c>
      <c r="G144" s="128" t="s">
        <v>1220</v>
      </c>
      <c r="H144" s="296" t="s">
        <v>1221</v>
      </c>
    </row>
    <row r="145" spans="1:8" ht="71.25">
      <c r="A145" s="128" t="str">
        <f t="shared" si="6"/>
        <v>DeclarationB73</v>
      </c>
      <c r="B145" s="128" t="s">
        <v>1022</v>
      </c>
      <c r="C145" s="128" t="s">
        <v>1222</v>
      </c>
      <c r="D145" s="128" t="s">
        <v>1223</v>
      </c>
      <c r="E145" s="248" t="s">
        <v>1224</v>
      </c>
      <c r="F145" s="245" t="s">
        <v>1225</v>
      </c>
      <c r="G145" s="128" t="s">
        <v>1226</v>
      </c>
      <c r="H145" s="296" t="s">
        <v>1227</v>
      </c>
    </row>
    <row r="146" spans="1:8" ht="54">
      <c r="A146" s="128" t="str">
        <f t="shared" si="6"/>
        <v>DeclarationB77</v>
      </c>
      <c r="B146" s="128" t="s">
        <v>1022</v>
      </c>
      <c r="C146" s="128" t="s">
        <v>1228</v>
      </c>
      <c r="D146" s="128" t="s">
        <v>1229</v>
      </c>
      <c r="E146" s="244" t="s">
        <v>12804</v>
      </c>
      <c r="F146" s="245" t="s">
        <v>1230</v>
      </c>
      <c r="G146" s="128" t="s">
        <v>1231</v>
      </c>
      <c r="H146" s="302" t="s">
        <v>1232</v>
      </c>
    </row>
    <row r="147" spans="1:8" ht="42.75">
      <c r="A147" s="128" t="str">
        <f t="shared" si="6"/>
        <v>DeclarationB79</v>
      </c>
      <c r="B147" s="128" t="s">
        <v>1022</v>
      </c>
      <c r="C147" s="128" t="s">
        <v>1233</v>
      </c>
      <c r="D147" s="128" t="s">
        <v>1234</v>
      </c>
      <c r="E147" s="248" t="s">
        <v>1235</v>
      </c>
      <c r="F147" s="290" t="s">
        <v>1236</v>
      </c>
      <c r="G147" s="128" t="s">
        <v>1237</v>
      </c>
      <c r="H147" s="296" t="s">
        <v>1238</v>
      </c>
    </row>
    <row r="148" spans="1:8" ht="42.75">
      <c r="A148" s="128" t="str">
        <f t="shared" si="6"/>
        <v>DeclarationB81</v>
      </c>
      <c r="B148" s="128" t="s">
        <v>1022</v>
      </c>
      <c r="C148" s="128" t="s">
        <v>1239</v>
      </c>
      <c r="D148" s="128" t="s">
        <v>1240</v>
      </c>
      <c r="E148" s="244" t="s">
        <v>12805</v>
      </c>
      <c r="F148" s="245" t="s">
        <v>1241</v>
      </c>
      <c r="G148" s="128" t="s">
        <v>1242</v>
      </c>
      <c r="H148" s="296" t="s">
        <v>1243</v>
      </c>
    </row>
    <row r="149" spans="1:8" ht="28.5">
      <c r="A149" s="128" t="str">
        <f t="shared" si="6"/>
        <v>DeclarationB83</v>
      </c>
      <c r="B149" s="128" t="s">
        <v>1022</v>
      </c>
      <c r="C149" s="128" t="s">
        <v>1244</v>
      </c>
      <c r="D149" s="128" t="s">
        <v>1245</v>
      </c>
      <c r="E149" s="244" t="s">
        <v>1246</v>
      </c>
      <c r="F149" s="245" t="s">
        <v>1247</v>
      </c>
      <c r="G149" s="128" t="s">
        <v>1248</v>
      </c>
      <c r="H149" s="302" t="s">
        <v>1249</v>
      </c>
    </row>
    <row r="150" spans="1:8" ht="28.5">
      <c r="A150" s="128" t="str">
        <f t="shared" si="6"/>
        <v>DeclarationD25</v>
      </c>
      <c r="B150" s="128" t="s">
        <v>1022</v>
      </c>
      <c r="C150" s="128" t="s">
        <v>1250</v>
      </c>
      <c r="D150" s="128" t="s">
        <v>1251</v>
      </c>
      <c r="E150" s="244" t="s">
        <v>1252</v>
      </c>
      <c r="F150" s="245" t="s">
        <v>1252</v>
      </c>
      <c r="G150" s="128" t="s">
        <v>1253</v>
      </c>
      <c r="H150" s="296" t="s">
        <v>1254</v>
      </c>
    </row>
    <row r="151" spans="1:8" ht="28.5">
      <c r="A151" s="128" t="str">
        <f t="shared" si="6"/>
        <v>DeclarationB68</v>
      </c>
      <c r="B151" s="128" t="s">
        <v>1022</v>
      </c>
      <c r="C151" s="128" t="s">
        <v>1255</v>
      </c>
      <c r="D151" s="128" t="s">
        <v>1256</v>
      </c>
      <c r="E151" s="244" t="s">
        <v>1257</v>
      </c>
      <c r="F151" s="245" t="s">
        <v>1258</v>
      </c>
      <c r="G151" s="128" t="s">
        <v>1259</v>
      </c>
      <c r="H151" s="296" t="s">
        <v>1256</v>
      </c>
    </row>
    <row r="152" spans="1:8" ht="28.5">
      <c r="A152" s="128" t="str">
        <f t="shared" si="6"/>
        <v>DeclarationG25</v>
      </c>
      <c r="B152" s="128" t="s">
        <v>1022</v>
      </c>
      <c r="C152" s="128" t="s">
        <v>1260</v>
      </c>
      <c r="D152" s="128" t="s">
        <v>1261</v>
      </c>
      <c r="E152" s="244" t="s">
        <v>1262</v>
      </c>
      <c r="F152" s="245" t="s">
        <v>1263</v>
      </c>
      <c r="G152" s="128" t="s">
        <v>1264</v>
      </c>
      <c r="H152" s="296" t="s">
        <v>1265</v>
      </c>
    </row>
    <row r="153" spans="1:8" ht="28.5">
      <c r="A153" s="128" t="str">
        <f t="shared" si="6"/>
        <v>DeclarationB26</v>
      </c>
      <c r="B153" s="128" t="s">
        <v>1022</v>
      </c>
      <c r="C153" s="128" t="s">
        <v>1266</v>
      </c>
      <c r="D153" s="128" t="s">
        <v>45</v>
      </c>
      <c r="E153" s="244" t="s">
        <v>1267</v>
      </c>
      <c r="F153" s="245" t="s">
        <v>1268</v>
      </c>
      <c r="G153" s="128" t="s">
        <v>1269</v>
      </c>
      <c r="H153" s="296" t="s">
        <v>45</v>
      </c>
    </row>
    <row r="154" spans="1:8" ht="28.5">
      <c r="A154" s="128" t="str">
        <f t="shared" si="6"/>
        <v>DeclarationB27</v>
      </c>
      <c r="B154" s="128" t="s">
        <v>1022</v>
      </c>
      <c r="C154" s="128" t="s">
        <v>1270</v>
      </c>
      <c r="D154" s="128" t="s">
        <v>46</v>
      </c>
      <c r="E154" s="244" t="s">
        <v>12778</v>
      </c>
      <c r="F154" s="266" t="s">
        <v>1271</v>
      </c>
      <c r="G154" t="s">
        <v>12777</v>
      </c>
      <c r="H154" s="296" t="s">
        <v>46</v>
      </c>
    </row>
    <row r="155" spans="1:8" ht="28.5">
      <c r="A155" s="128" t="str">
        <f t="shared" si="6"/>
        <v>DeclarationB28</v>
      </c>
      <c r="B155" s="128" t="s">
        <v>1022</v>
      </c>
      <c r="C155" s="128" t="s">
        <v>1272</v>
      </c>
      <c r="G155"/>
      <c r="H155" s="296"/>
    </row>
    <row r="156" spans="1:8" ht="28.5">
      <c r="A156" s="128" t="str">
        <f t="shared" si="6"/>
        <v>DeclarationB29</v>
      </c>
      <c r="B156" s="128" t="s">
        <v>1022</v>
      </c>
      <c r="C156" s="128" t="s">
        <v>1273</v>
      </c>
      <c r="G156"/>
      <c r="H156" s="296"/>
    </row>
    <row r="157" spans="1:8" ht="28.5">
      <c r="A157" s="128" t="str">
        <f t="shared" si="6"/>
        <v>DeclarationB32</v>
      </c>
      <c r="B157" s="128" t="s">
        <v>1022</v>
      </c>
      <c r="C157" s="128" t="s">
        <v>1274</v>
      </c>
      <c r="D157" s="128" t="s">
        <v>45</v>
      </c>
      <c r="E157" s="244" t="s">
        <v>1267</v>
      </c>
      <c r="F157" s="245" t="s">
        <v>1268</v>
      </c>
      <c r="G157" s="128" t="s">
        <v>1269</v>
      </c>
      <c r="H157" s="296" t="s">
        <v>45</v>
      </c>
    </row>
    <row r="158" spans="1:8" ht="28.5">
      <c r="A158" s="128" t="str">
        <f t="shared" si="6"/>
        <v>DeclarationB33</v>
      </c>
      <c r="B158" s="128" t="s">
        <v>1022</v>
      </c>
      <c r="C158" s="128" t="s">
        <v>1275</v>
      </c>
      <c r="D158" s="128" t="s">
        <v>46</v>
      </c>
      <c r="E158" s="244" t="s">
        <v>12778</v>
      </c>
      <c r="F158" s="266" t="s">
        <v>1271</v>
      </c>
      <c r="G158" t="s">
        <v>12777</v>
      </c>
      <c r="H158" s="296" t="s">
        <v>46</v>
      </c>
    </row>
    <row r="159" spans="1:8" ht="28.5">
      <c r="A159" s="128" t="str">
        <f t="shared" si="6"/>
        <v>DeclarationB34</v>
      </c>
      <c r="B159" s="128" t="s">
        <v>1022</v>
      </c>
      <c r="C159" s="128" t="s">
        <v>1276</v>
      </c>
      <c r="G159"/>
      <c r="H159" s="296"/>
    </row>
    <row r="160" spans="1:8" ht="28.5">
      <c r="A160" s="128" t="str">
        <f t="shared" si="6"/>
        <v>DeclarationB35</v>
      </c>
      <c r="B160" s="128" t="s">
        <v>1022</v>
      </c>
      <c r="C160" s="128" t="s">
        <v>1277</v>
      </c>
      <c r="G160"/>
      <c r="H160" s="296"/>
    </row>
    <row r="161" spans="1:8" ht="28.5">
      <c r="A161" s="128" t="str">
        <f t="shared" ref="A161:A164" si="7">B161&amp;C161</f>
        <v>DeclarationB38</v>
      </c>
      <c r="B161" s="128" t="s">
        <v>1022</v>
      </c>
      <c r="C161" s="128" t="s">
        <v>1278</v>
      </c>
      <c r="D161" s="128" t="s">
        <v>45</v>
      </c>
      <c r="E161" s="244" t="s">
        <v>1267</v>
      </c>
      <c r="F161" s="245" t="s">
        <v>1268</v>
      </c>
      <c r="G161" s="128" t="s">
        <v>1269</v>
      </c>
      <c r="H161" s="296" t="s">
        <v>45</v>
      </c>
    </row>
    <row r="162" spans="1:8" ht="28.5">
      <c r="A162" s="128" t="str">
        <f t="shared" si="7"/>
        <v>DeclarationB39</v>
      </c>
      <c r="B162" s="128" t="s">
        <v>1022</v>
      </c>
      <c r="C162" s="128" t="s">
        <v>1279</v>
      </c>
      <c r="D162" s="128" t="s">
        <v>46</v>
      </c>
      <c r="E162" s="244" t="s">
        <v>12778</v>
      </c>
      <c r="F162" s="266" t="s">
        <v>1271</v>
      </c>
      <c r="G162" t="s">
        <v>12777</v>
      </c>
      <c r="H162" s="296" t="s">
        <v>46</v>
      </c>
    </row>
    <row r="163" spans="1:8" ht="28.5">
      <c r="A163" s="128" t="str">
        <f t="shared" si="7"/>
        <v>DeclarationB40</v>
      </c>
      <c r="B163" s="128" t="s">
        <v>1022</v>
      </c>
      <c r="C163" s="128" t="s">
        <v>1280</v>
      </c>
      <c r="G163"/>
      <c r="H163" s="296"/>
    </row>
    <row r="164" spans="1:8" ht="28.5">
      <c r="A164" s="128" t="str">
        <f t="shared" si="7"/>
        <v>DeclarationB41</v>
      </c>
      <c r="B164" s="128" t="s">
        <v>1022</v>
      </c>
      <c r="C164" s="128" t="s">
        <v>1281</v>
      </c>
      <c r="G164"/>
      <c r="H164" s="296"/>
    </row>
    <row r="165" spans="1:8">
      <c r="A165" s="128" t="str">
        <f t="shared" si="6"/>
        <v>DeclarationAth</v>
      </c>
      <c r="B165" s="128" t="s">
        <v>1022</v>
      </c>
      <c r="C165" s="128" t="s">
        <v>1282</v>
      </c>
      <c r="D165" s="128" t="s">
        <v>1283</v>
      </c>
      <c r="E165" s="244" t="s">
        <v>1284</v>
      </c>
      <c r="F165" s="245" t="s">
        <v>1285</v>
      </c>
      <c r="G165" s="128" t="s">
        <v>1286</v>
      </c>
      <c r="H165" s="296" t="s">
        <v>1287</v>
      </c>
    </row>
    <row r="166" spans="1:8" ht="28.5">
      <c r="A166" s="128" t="str">
        <f t="shared" si="6"/>
        <v>DeclarationB86</v>
      </c>
      <c r="B166" s="128" t="s">
        <v>1022</v>
      </c>
      <c r="C166" s="128" t="s">
        <v>1288</v>
      </c>
      <c r="D166" s="128" t="s">
        <v>27</v>
      </c>
      <c r="E166" s="244" t="s">
        <v>1289</v>
      </c>
      <c r="F166" s="245" t="s">
        <v>1290</v>
      </c>
      <c r="G166" s="128" t="s">
        <v>1291</v>
      </c>
      <c r="H166" s="296" t="s">
        <v>1292</v>
      </c>
    </row>
    <row r="167" spans="1:8" ht="28.5">
      <c r="A167" s="128" t="str">
        <f t="shared" si="6"/>
        <v>DeclarationB87</v>
      </c>
      <c r="B167" s="128" t="s">
        <v>1022</v>
      </c>
      <c r="C167" s="128" t="s">
        <v>1293</v>
      </c>
      <c r="D167" s="128" t="s">
        <v>24</v>
      </c>
      <c r="E167" s="244" t="s">
        <v>1294</v>
      </c>
      <c r="F167" s="245" t="s">
        <v>1295</v>
      </c>
      <c r="G167" s="128" t="s">
        <v>1296</v>
      </c>
      <c r="H167" s="296" t="s">
        <v>24</v>
      </c>
    </row>
    <row r="168" spans="1:8" ht="28.5">
      <c r="A168" s="128" t="str">
        <f t="shared" si="6"/>
        <v>DeclarationB88</v>
      </c>
      <c r="B168" s="128" t="s">
        <v>1022</v>
      </c>
      <c r="C168" s="128" t="s">
        <v>1297</v>
      </c>
      <c r="D168" s="128" t="s">
        <v>28</v>
      </c>
      <c r="E168" s="244" t="s">
        <v>1298</v>
      </c>
      <c r="F168" s="245" t="s">
        <v>1299</v>
      </c>
      <c r="G168" s="128" t="s">
        <v>1300</v>
      </c>
      <c r="H168" s="296" t="s">
        <v>1301</v>
      </c>
    </row>
    <row r="169" spans="1:8" ht="28.5">
      <c r="A169" s="128" t="str">
        <f t="shared" si="6"/>
        <v>DeclarationB89</v>
      </c>
      <c r="B169" s="128" t="s">
        <v>1022</v>
      </c>
      <c r="C169" s="128" t="s">
        <v>1302</v>
      </c>
      <c r="D169" s="267">
        <v>1</v>
      </c>
      <c r="E169" s="267">
        <v>1</v>
      </c>
      <c r="F169" s="268">
        <v>1</v>
      </c>
      <c r="G169" s="267">
        <v>1</v>
      </c>
      <c r="H169" s="296" t="s">
        <v>1303</v>
      </c>
    </row>
    <row r="170" spans="1:8" ht="28.5">
      <c r="A170" s="128" t="str">
        <f t="shared" si="6"/>
        <v>DeclarationB90</v>
      </c>
      <c r="B170" s="128" t="s">
        <v>1022</v>
      </c>
      <c r="C170" s="128" t="s">
        <v>1304</v>
      </c>
      <c r="D170" s="269" t="s">
        <v>31</v>
      </c>
      <c r="E170" s="270" t="s">
        <v>1305</v>
      </c>
      <c r="F170" s="294" t="s">
        <v>1306</v>
      </c>
      <c r="G170" s="271" t="s">
        <v>1307</v>
      </c>
      <c r="H170" s="298" t="s">
        <v>1308</v>
      </c>
    </row>
    <row r="171" spans="1:8" ht="28.5">
      <c r="A171" s="128" t="str">
        <f t="shared" si="6"/>
        <v>DeclarationB91</v>
      </c>
      <c r="B171" s="128" t="s">
        <v>1022</v>
      </c>
      <c r="C171" s="128" t="s">
        <v>1309</v>
      </c>
      <c r="D171" s="269" t="s">
        <v>32</v>
      </c>
      <c r="E171" s="270" t="s">
        <v>1310</v>
      </c>
      <c r="F171" s="294" t="s">
        <v>1311</v>
      </c>
      <c r="G171" s="271" t="s">
        <v>1312</v>
      </c>
      <c r="H171" s="298" t="s">
        <v>1313</v>
      </c>
    </row>
    <row r="172" spans="1:8" ht="28.5">
      <c r="A172" s="128" t="str">
        <f t="shared" si="6"/>
        <v>DeclarationB92</v>
      </c>
      <c r="B172" s="128" t="s">
        <v>1022</v>
      </c>
      <c r="C172" s="128" t="s">
        <v>1314</v>
      </c>
      <c r="D172" s="269" t="s">
        <v>33</v>
      </c>
      <c r="E172" s="270" t="s">
        <v>1315</v>
      </c>
      <c r="F172" s="294" t="s">
        <v>1316</v>
      </c>
      <c r="G172" s="271" t="s">
        <v>1317</v>
      </c>
      <c r="H172" s="298" t="s">
        <v>1318</v>
      </c>
    </row>
    <row r="173" spans="1:8" ht="28.5">
      <c r="A173" s="128" t="str">
        <f t="shared" si="6"/>
        <v>DeclarationB93</v>
      </c>
      <c r="B173" s="128" t="s">
        <v>1022</v>
      </c>
      <c r="C173" s="128" t="s">
        <v>1319</v>
      </c>
      <c r="D173" s="269" t="s">
        <v>34</v>
      </c>
      <c r="E173" s="270" t="s">
        <v>1320</v>
      </c>
      <c r="F173" s="294" t="s">
        <v>1321</v>
      </c>
      <c r="G173" s="271" t="s">
        <v>1322</v>
      </c>
      <c r="H173" s="298" t="s">
        <v>1323</v>
      </c>
    </row>
    <row r="174" spans="1:8" ht="28.5">
      <c r="A174" s="128" t="str">
        <f t="shared" si="6"/>
        <v>DeclarationB94</v>
      </c>
      <c r="B174" s="128" t="s">
        <v>1022</v>
      </c>
      <c r="C174" s="128" t="s">
        <v>1324</v>
      </c>
      <c r="D174" s="128" t="s">
        <v>35</v>
      </c>
      <c r="E174" s="244" t="s">
        <v>1325</v>
      </c>
      <c r="F174" s="245" t="s">
        <v>1326</v>
      </c>
      <c r="G174" s="128" t="s">
        <v>1327</v>
      </c>
      <c r="H174" s="296" t="s">
        <v>1328</v>
      </c>
    </row>
    <row r="175" spans="1:8" ht="28.5">
      <c r="A175" s="128" t="str">
        <f t="shared" si="6"/>
        <v>DeclarationB95</v>
      </c>
      <c r="B175" s="128" t="s">
        <v>1022</v>
      </c>
      <c r="C175" s="128" t="s">
        <v>1329</v>
      </c>
      <c r="D175" s="272" t="s">
        <v>1330</v>
      </c>
      <c r="E175" s="273" t="s">
        <v>1331</v>
      </c>
      <c r="F175" s="290" t="s">
        <v>1332</v>
      </c>
      <c r="G175" s="274" t="s">
        <v>1333</v>
      </c>
      <c r="H175" s="296" t="s">
        <v>1334</v>
      </c>
    </row>
    <row r="176" spans="1:8" ht="28.5">
      <c r="A176" s="128" t="str">
        <f t="shared" si="6"/>
        <v>DeclarationB96</v>
      </c>
      <c r="B176" s="128" t="s">
        <v>1022</v>
      </c>
      <c r="C176" s="128" t="s">
        <v>1335</v>
      </c>
      <c r="D176" s="272" t="s">
        <v>1336</v>
      </c>
      <c r="E176" s="264" t="s">
        <v>1337</v>
      </c>
      <c r="F176" s="290" t="s">
        <v>1338</v>
      </c>
      <c r="G176" s="275" t="s">
        <v>1339</v>
      </c>
      <c r="H176" s="296" t="s">
        <v>1340</v>
      </c>
    </row>
    <row r="177" spans="1:8" ht="28.5">
      <c r="A177" s="128" t="str">
        <f t="shared" si="6"/>
        <v>DeclarationB97</v>
      </c>
      <c r="B177" s="128" t="s">
        <v>1022</v>
      </c>
      <c r="C177" s="128" t="s">
        <v>1341</v>
      </c>
      <c r="D177" s="272" t="s">
        <v>24</v>
      </c>
      <c r="E177" s="264" t="s">
        <v>1294</v>
      </c>
      <c r="F177" s="290" t="s">
        <v>1295</v>
      </c>
      <c r="G177" s="276" t="s">
        <v>1296</v>
      </c>
      <c r="H177" s="296" t="s">
        <v>1342</v>
      </c>
    </row>
    <row r="178" spans="1:8" ht="409.5" customHeight="1">
      <c r="A178" s="128" t="str">
        <f t="shared" ref="A178:A237" si="8">B178&amp;C178</f>
        <v>Smelter Look-upA1</v>
      </c>
      <c r="B178" s="128" t="s">
        <v>1343</v>
      </c>
      <c r="C178" s="128" t="s">
        <v>393</v>
      </c>
      <c r="D178" s="128" t="s">
        <v>1344</v>
      </c>
      <c r="E178" s="244" t="s">
        <v>1345</v>
      </c>
      <c r="F178" s="290" t="s">
        <v>1346</v>
      </c>
      <c r="G178" s="128" t="s">
        <v>1347</v>
      </c>
      <c r="H178" s="296" t="s">
        <v>1348</v>
      </c>
    </row>
    <row r="179" spans="1:8" ht="28.5">
      <c r="A179" s="128" t="str">
        <f t="shared" si="8"/>
        <v>Smelter Look-upA4</v>
      </c>
      <c r="B179" s="128" t="s">
        <v>1343</v>
      </c>
      <c r="C179" s="128" t="s">
        <v>1349</v>
      </c>
      <c r="D179" s="128" t="s">
        <v>1350</v>
      </c>
      <c r="E179" s="277"/>
      <c r="F179" s="245" t="s">
        <v>1351</v>
      </c>
      <c r="G179" s="128" t="s">
        <v>1352</v>
      </c>
      <c r="H179" s="296" t="s">
        <v>1353</v>
      </c>
    </row>
    <row r="180" spans="1:8" ht="28.5">
      <c r="A180" s="128" t="str">
        <f t="shared" si="8"/>
        <v>Smelter Look-upB4</v>
      </c>
      <c r="B180" s="128" t="s">
        <v>1343</v>
      </c>
      <c r="C180" s="128" t="s">
        <v>798</v>
      </c>
      <c r="D180" s="128" t="s">
        <v>1354</v>
      </c>
      <c r="E180" s="293" t="s">
        <v>1355</v>
      </c>
      <c r="F180" s="290" t="s">
        <v>1356</v>
      </c>
      <c r="G180" s="128" t="s">
        <v>1357</v>
      </c>
      <c r="H180" s="296" t="s">
        <v>1358</v>
      </c>
    </row>
    <row r="181" spans="1:8" ht="28.5">
      <c r="A181" s="128" t="str">
        <f t="shared" si="8"/>
        <v>Smelter Look-up</v>
      </c>
      <c r="B181" s="128" t="s">
        <v>1343</v>
      </c>
      <c r="D181" s="128" t="s">
        <v>1359</v>
      </c>
      <c r="E181" s="277"/>
      <c r="F181" s="245" t="s">
        <v>1360</v>
      </c>
      <c r="G181" s="128" t="s">
        <v>1361</v>
      </c>
      <c r="H181" s="296" t="s">
        <v>1362</v>
      </c>
    </row>
    <row r="182" spans="1:8" ht="28.5">
      <c r="A182" s="128" t="str">
        <f t="shared" si="8"/>
        <v>Smelter Look-upC4</v>
      </c>
      <c r="B182" s="128" t="s">
        <v>1343</v>
      </c>
      <c r="C182" s="128" t="s">
        <v>914</v>
      </c>
      <c r="D182" s="128" t="s">
        <v>1363</v>
      </c>
      <c r="E182" s="277" t="s">
        <v>1364</v>
      </c>
      <c r="F182" s="245" t="s">
        <v>1365</v>
      </c>
      <c r="G182" s="128" t="s">
        <v>1366</v>
      </c>
      <c r="H182" s="296" t="s">
        <v>1367</v>
      </c>
    </row>
    <row r="183" spans="1:8" ht="28.5">
      <c r="A183" s="128" t="str">
        <f t="shared" si="8"/>
        <v>Smelter Look-upD4</v>
      </c>
      <c r="B183" s="128" t="s">
        <v>1343</v>
      </c>
      <c r="C183" s="128" t="s">
        <v>1368</v>
      </c>
      <c r="D183" s="128" t="s">
        <v>1369</v>
      </c>
      <c r="E183" s="277"/>
      <c r="F183" s="245" t="s">
        <v>1370</v>
      </c>
      <c r="G183" s="128" t="s">
        <v>1371</v>
      </c>
      <c r="H183" s="296" t="s">
        <v>1372</v>
      </c>
    </row>
    <row r="184" spans="1:8" ht="28.5">
      <c r="A184" s="128" t="str">
        <f t="shared" si="8"/>
        <v>Smelter Look-upE4</v>
      </c>
      <c r="B184" s="128" t="s">
        <v>1343</v>
      </c>
      <c r="C184" s="128" t="s">
        <v>1373</v>
      </c>
      <c r="D184" s="128" t="s">
        <v>1374</v>
      </c>
      <c r="E184" s="293" t="s">
        <v>1375</v>
      </c>
      <c r="F184" s="290" t="s">
        <v>1376</v>
      </c>
      <c r="G184" s="128" t="s">
        <v>1377</v>
      </c>
      <c r="H184" s="296" t="s">
        <v>1378</v>
      </c>
    </row>
    <row r="185" spans="1:8" ht="28.5">
      <c r="A185" s="128" t="str">
        <f t="shared" si="8"/>
        <v>Smelter Look-upF4</v>
      </c>
      <c r="B185" s="128" t="s">
        <v>1343</v>
      </c>
      <c r="C185" s="128" t="s">
        <v>1379</v>
      </c>
      <c r="D185" s="128" t="s">
        <v>1380</v>
      </c>
      <c r="E185" s="244" t="s">
        <v>1381</v>
      </c>
      <c r="F185" s="245" t="s">
        <v>1382</v>
      </c>
      <c r="G185" s="128" t="s">
        <v>1383</v>
      </c>
      <c r="H185" s="296" t="s">
        <v>1384</v>
      </c>
    </row>
    <row r="186" spans="1:8" ht="28.5">
      <c r="A186" s="128" t="str">
        <f t="shared" si="8"/>
        <v>Smelter Look-upG4</v>
      </c>
      <c r="B186" s="128" t="s">
        <v>1343</v>
      </c>
      <c r="C186" s="128" t="s">
        <v>1385</v>
      </c>
      <c r="D186" s="128" t="s">
        <v>1386</v>
      </c>
      <c r="E186" s="244" t="s">
        <v>1387</v>
      </c>
      <c r="F186" s="245" t="s">
        <v>1388</v>
      </c>
      <c r="G186" s="128" t="s">
        <v>1389</v>
      </c>
      <c r="H186" s="296" t="s">
        <v>1390</v>
      </c>
    </row>
    <row r="187" spans="1:8" ht="28.5">
      <c r="A187" s="128" t="str">
        <f t="shared" si="8"/>
        <v>Smelter Look-upH4</v>
      </c>
      <c r="B187" s="128" t="s">
        <v>1343</v>
      </c>
      <c r="C187" s="128" t="s">
        <v>1391</v>
      </c>
      <c r="D187" s="128" t="s">
        <v>1392</v>
      </c>
      <c r="E187" s="244" t="s">
        <v>1393</v>
      </c>
      <c r="F187" s="245" t="s">
        <v>1394</v>
      </c>
      <c r="G187" s="128" t="s">
        <v>1395</v>
      </c>
      <c r="H187" s="296" t="s">
        <v>1396</v>
      </c>
    </row>
    <row r="188" spans="1:8" ht="28.5">
      <c r="A188" s="128" t="str">
        <f t="shared" si="8"/>
        <v>Smelter Look-upI4</v>
      </c>
      <c r="B188" s="128" t="s">
        <v>1343</v>
      </c>
      <c r="C188" s="128" t="s">
        <v>1041</v>
      </c>
      <c r="D188" s="128" t="s">
        <v>1397</v>
      </c>
      <c r="E188" s="244" t="s">
        <v>1398</v>
      </c>
      <c r="F188" s="245" t="s">
        <v>1399</v>
      </c>
      <c r="G188" s="128" t="s">
        <v>1400</v>
      </c>
      <c r="H188" s="296" t="s">
        <v>1401</v>
      </c>
    </row>
    <row r="189" spans="1:8">
      <c r="A189" s="128" t="s">
        <v>1402</v>
      </c>
      <c r="B189" s="128" t="s">
        <v>1403</v>
      </c>
      <c r="C189" s="128" t="s">
        <v>1349</v>
      </c>
      <c r="D189" s="128" t="s">
        <v>1404</v>
      </c>
      <c r="E189" s="244" t="s">
        <v>1405</v>
      </c>
      <c r="F189" s="245" t="s">
        <v>1406</v>
      </c>
      <c r="G189" s="128" t="s">
        <v>1407</v>
      </c>
      <c r="H189" s="296" t="s">
        <v>1408</v>
      </c>
    </row>
    <row r="190" spans="1:8">
      <c r="A190" s="128" t="str">
        <f t="shared" si="8"/>
        <v>Smelter ListB4</v>
      </c>
      <c r="B190" s="128" t="s">
        <v>1403</v>
      </c>
      <c r="C190" s="128" t="s">
        <v>798</v>
      </c>
      <c r="D190" s="128" t="s">
        <v>1409</v>
      </c>
      <c r="E190" s="244" t="s">
        <v>1410</v>
      </c>
      <c r="F190" s="245" t="s">
        <v>1411</v>
      </c>
      <c r="G190" s="128" t="s">
        <v>1412</v>
      </c>
      <c r="H190" s="296" t="s">
        <v>1413</v>
      </c>
    </row>
    <row r="191" spans="1:8" ht="28.5">
      <c r="A191" s="128" t="str">
        <f t="shared" si="8"/>
        <v>Smelter ListC4</v>
      </c>
      <c r="B191" s="128" t="s">
        <v>1403</v>
      </c>
      <c r="C191" s="128" t="s">
        <v>914</v>
      </c>
      <c r="D191" s="128" t="s">
        <v>1354</v>
      </c>
      <c r="E191" s="293" t="s">
        <v>1355</v>
      </c>
      <c r="F191" s="290" t="s">
        <v>1356</v>
      </c>
      <c r="G191" s="128" t="s">
        <v>1357</v>
      </c>
      <c r="H191" s="296" t="s">
        <v>1358</v>
      </c>
    </row>
    <row r="192" spans="1:8" ht="28.5">
      <c r="A192" s="128" t="str">
        <f t="shared" si="8"/>
        <v>Smelter ListD4</v>
      </c>
      <c r="B192" s="128" t="s">
        <v>1403</v>
      </c>
      <c r="C192" s="128" t="s">
        <v>1368</v>
      </c>
      <c r="D192" s="278" t="s">
        <v>1414</v>
      </c>
      <c r="E192" s="293" t="s">
        <v>1415</v>
      </c>
      <c r="F192" s="290" t="s">
        <v>1416</v>
      </c>
      <c r="G192" s="278" t="s">
        <v>1417</v>
      </c>
      <c r="H192" s="296" t="s">
        <v>1418</v>
      </c>
    </row>
    <row r="193" spans="1:8" ht="15.75">
      <c r="A193" s="128" t="str">
        <f t="shared" si="8"/>
        <v>Smelter ListE4</v>
      </c>
      <c r="B193" s="128" t="s">
        <v>1403</v>
      </c>
      <c r="C193" s="128" t="s">
        <v>1373</v>
      </c>
      <c r="D193" s="128" t="s">
        <v>1419</v>
      </c>
      <c r="E193" s="244" t="s">
        <v>1420</v>
      </c>
      <c r="F193" s="245" t="s">
        <v>1421</v>
      </c>
      <c r="G193" s="128" t="s">
        <v>1422</v>
      </c>
      <c r="H193" s="296" t="s">
        <v>1423</v>
      </c>
    </row>
    <row r="194" spans="1:8" ht="28.5">
      <c r="A194" s="128" t="str">
        <f t="shared" si="8"/>
        <v>Smelter ListH4</v>
      </c>
      <c r="B194" s="128" t="s">
        <v>1403</v>
      </c>
      <c r="C194" s="128" t="s">
        <v>1391</v>
      </c>
      <c r="D194" s="128" t="s">
        <v>1386</v>
      </c>
      <c r="E194" s="244" t="s">
        <v>1387</v>
      </c>
      <c r="F194" s="245" t="s">
        <v>1388</v>
      </c>
      <c r="G194" s="128" t="s">
        <v>1389</v>
      </c>
      <c r="H194" s="296" t="s">
        <v>1390</v>
      </c>
    </row>
    <row r="195" spans="1:8">
      <c r="A195" s="128" t="str">
        <f t="shared" si="8"/>
        <v>Smelter ListI4</v>
      </c>
      <c r="B195" s="128" t="s">
        <v>1403</v>
      </c>
      <c r="C195" s="128" t="s">
        <v>1041</v>
      </c>
      <c r="D195" s="128" t="s">
        <v>1392</v>
      </c>
      <c r="E195" s="244" t="s">
        <v>1393</v>
      </c>
      <c r="F195" s="245" t="s">
        <v>1394</v>
      </c>
      <c r="G195" s="128" t="s">
        <v>1395</v>
      </c>
      <c r="H195" s="296" t="s">
        <v>1396</v>
      </c>
    </row>
    <row r="196" spans="1:8">
      <c r="A196" s="128" t="str">
        <f t="shared" si="8"/>
        <v>Smelter ListJ4</v>
      </c>
      <c r="B196" s="128" t="s">
        <v>1403</v>
      </c>
      <c r="C196" s="128" t="s">
        <v>1424</v>
      </c>
      <c r="D196" s="128" t="s">
        <v>1397</v>
      </c>
      <c r="E196" s="244" t="s">
        <v>1398</v>
      </c>
      <c r="F196" s="245" t="s">
        <v>1399</v>
      </c>
      <c r="G196" s="128" t="s">
        <v>1400</v>
      </c>
      <c r="H196" s="296" t="s">
        <v>1401</v>
      </c>
    </row>
    <row r="197" spans="1:8">
      <c r="A197" s="128" t="str">
        <f t="shared" si="8"/>
        <v>Smelter ListK4</v>
      </c>
      <c r="B197" s="128" t="s">
        <v>1403</v>
      </c>
      <c r="C197" s="128" t="s">
        <v>1425</v>
      </c>
      <c r="D197" s="128" t="s">
        <v>1426</v>
      </c>
      <c r="E197" s="244" t="s">
        <v>1427</v>
      </c>
      <c r="F197" s="245" t="s">
        <v>1428</v>
      </c>
      <c r="G197" s="128" t="s">
        <v>1429</v>
      </c>
      <c r="H197" s="296" t="s">
        <v>1430</v>
      </c>
    </row>
    <row r="198" spans="1:8">
      <c r="A198" s="128" t="str">
        <f t="shared" si="8"/>
        <v>Smelter ListL4</v>
      </c>
      <c r="B198" s="128" t="s">
        <v>1403</v>
      </c>
      <c r="C198" s="128" t="s">
        <v>1431</v>
      </c>
      <c r="D198" s="128" t="s">
        <v>1432</v>
      </c>
      <c r="E198" s="244" t="s">
        <v>1433</v>
      </c>
      <c r="F198" s="245" t="s">
        <v>1434</v>
      </c>
      <c r="G198" s="128" t="s">
        <v>1435</v>
      </c>
      <c r="H198" s="296" t="s">
        <v>1436</v>
      </c>
    </row>
    <row r="199" spans="1:8" ht="28.5">
      <c r="A199" s="128" t="str">
        <f t="shared" si="8"/>
        <v>Smelter ListM4</v>
      </c>
      <c r="B199" s="128" t="s">
        <v>1403</v>
      </c>
      <c r="C199" s="128" t="s">
        <v>1437</v>
      </c>
      <c r="D199" s="128" t="s">
        <v>1438</v>
      </c>
      <c r="E199" s="244" t="s">
        <v>1439</v>
      </c>
      <c r="F199" s="245" t="s">
        <v>1440</v>
      </c>
      <c r="G199" s="128" t="s">
        <v>1441</v>
      </c>
      <c r="H199" s="296" t="s">
        <v>1442</v>
      </c>
    </row>
    <row r="200" spans="1:8" ht="28.5">
      <c r="A200" s="128" t="str">
        <f t="shared" si="8"/>
        <v>Smelter ListN4</v>
      </c>
      <c r="B200" s="128" t="s">
        <v>1403</v>
      </c>
      <c r="C200" s="128" t="s">
        <v>1443</v>
      </c>
      <c r="D200" s="128" t="s">
        <v>1444</v>
      </c>
      <c r="E200" s="244" t="s">
        <v>1445</v>
      </c>
      <c r="F200" s="245" t="s">
        <v>1446</v>
      </c>
      <c r="G200" s="128" t="s">
        <v>1447</v>
      </c>
      <c r="H200" s="296" t="s">
        <v>1448</v>
      </c>
    </row>
    <row r="201" spans="1:8" ht="28.5">
      <c r="A201" s="128" t="str">
        <f t="shared" si="8"/>
        <v>Smelter ListO4</v>
      </c>
      <c r="B201" s="128" t="s">
        <v>1403</v>
      </c>
      <c r="C201" s="128" t="s">
        <v>1449</v>
      </c>
      <c r="D201" s="128" t="s">
        <v>1450</v>
      </c>
      <c r="E201" s="244" t="s">
        <v>1451</v>
      </c>
      <c r="F201" s="245" t="s">
        <v>1452</v>
      </c>
      <c r="G201" s="128" t="s">
        <v>1453</v>
      </c>
      <c r="H201" s="296" t="s">
        <v>1454</v>
      </c>
    </row>
    <row r="202" spans="1:8" ht="28.5">
      <c r="A202" s="128" t="str">
        <f t="shared" si="8"/>
        <v>Smelter ListP4</v>
      </c>
      <c r="B202" s="128" t="s">
        <v>1403</v>
      </c>
      <c r="C202" s="128" t="s">
        <v>1455</v>
      </c>
      <c r="D202" s="128" t="s">
        <v>1456</v>
      </c>
      <c r="E202" s="244" t="s">
        <v>1457</v>
      </c>
      <c r="F202" s="245" t="s">
        <v>1458</v>
      </c>
      <c r="G202" s="128" t="s">
        <v>1459</v>
      </c>
      <c r="H202" s="296" t="s">
        <v>1460</v>
      </c>
    </row>
    <row r="203" spans="1:8" ht="28.5">
      <c r="A203" s="128" t="str">
        <f t="shared" si="8"/>
        <v>Smelter ListQ4</v>
      </c>
      <c r="B203" s="128" t="s">
        <v>1403</v>
      </c>
      <c r="C203" s="128" t="s">
        <v>1461</v>
      </c>
      <c r="D203" s="128" t="s">
        <v>1261</v>
      </c>
      <c r="E203" s="244" t="s">
        <v>1262</v>
      </c>
      <c r="F203" s="245" t="s">
        <v>1263</v>
      </c>
      <c r="G203" s="128" t="s">
        <v>1264</v>
      </c>
      <c r="H203" s="296" t="s">
        <v>1265</v>
      </c>
    </row>
    <row r="204" spans="1:8" ht="28.5">
      <c r="A204" s="128" t="str">
        <f t="shared" si="8"/>
        <v>Smelter ListJ2</v>
      </c>
      <c r="B204" s="128" t="s">
        <v>1403</v>
      </c>
      <c r="C204" s="128" t="s">
        <v>1462</v>
      </c>
      <c r="D204" s="128" t="s">
        <v>1463</v>
      </c>
      <c r="E204" s="244" t="s">
        <v>1464</v>
      </c>
      <c r="F204" s="245" t="s">
        <v>1465</v>
      </c>
      <c r="G204" s="128" t="s">
        <v>1466</v>
      </c>
      <c r="H204" s="296" t="s">
        <v>1467</v>
      </c>
    </row>
    <row r="205" spans="1:8" ht="27">
      <c r="A205" s="128" t="str">
        <f t="shared" si="8"/>
        <v>Smelter ListB2</v>
      </c>
      <c r="B205" s="128" t="s">
        <v>1403</v>
      </c>
      <c r="C205" s="128" t="s">
        <v>787</v>
      </c>
      <c r="D205" s="279" t="s">
        <v>1468</v>
      </c>
      <c r="E205" s="244" t="s">
        <v>1469</v>
      </c>
      <c r="F205" s="245" t="s">
        <v>1470</v>
      </c>
      <c r="G205" s="279" t="s">
        <v>1471</v>
      </c>
      <c r="H205" s="296" t="s">
        <v>1472</v>
      </c>
    </row>
    <row r="206" spans="1:8" ht="409.5">
      <c r="A206" s="128" t="str">
        <f>B206&amp;C206</f>
        <v>Smelter ListB3</v>
      </c>
      <c r="B206" s="128" t="s">
        <v>1403</v>
      </c>
      <c r="C206" s="128" t="s">
        <v>792</v>
      </c>
      <c r="D206" s="279" t="s">
        <v>1473</v>
      </c>
      <c r="E206" s="295" t="s">
        <v>1474</v>
      </c>
      <c r="F206" s="290" t="s">
        <v>1475</v>
      </c>
      <c r="G206" s="280" t="s">
        <v>1476</v>
      </c>
      <c r="H206" s="296" t="s">
        <v>1477</v>
      </c>
    </row>
    <row r="207" spans="1:8">
      <c r="A207" s="128" t="str">
        <f t="shared" si="8"/>
        <v>Smelter ListF4</v>
      </c>
      <c r="B207" s="128" t="s">
        <v>1403</v>
      </c>
      <c r="C207" s="128" t="s">
        <v>1379</v>
      </c>
      <c r="D207" s="128" t="s">
        <v>1478</v>
      </c>
      <c r="E207" s="244" t="s">
        <v>1479</v>
      </c>
      <c r="F207" s="245" t="s">
        <v>899</v>
      </c>
      <c r="G207" s="128" t="s">
        <v>1480</v>
      </c>
      <c r="H207" s="296" t="s">
        <v>1481</v>
      </c>
    </row>
    <row r="208" spans="1:8" ht="28.5">
      <c r="A208" s="128" t="str">
        <f t="shared" si="8"/>
        <v>Smelter ListG4</v>
      </c>
      <c r="B208" s="128" t="s">
        <v>1403</v>
      </c>
      <c r="C208" s="128" t="s">
        <v>1385</v>
      </c>
      <c r="D208" s="128" t="s">
        <v>1380</v>
      </c>
      <c r="E208" s="244" t="s">
        <v>1381</v>
      </c>
      <c r="F208" s="245" t="s">
        <v>1382</v>
      </c>
      <c r="G208" s="128" t="s">
        <v>1482</v>
      </c>
      <c r="H208" s="296" t="s">
        <v>1384</v>
      </c>
    </row>
    <row r="209" spans="1:8" ht="28.5">
      <c r="A209" s="128" t="str">
        <f t="shared" si="8"/>
        <v>Smelter ListAH5</v>
      </c>
      <c r="B209" s="128" t="s">
        <v>1403</v>
      </c>
      <c r="C209" s="128" t="s">
        <v>1483</v>
      </c>
      <c r="D209" s="128" t="s">
        <v>27</v>
      </c>
      <c r="E209" s="244" t="s">
        <v>1289</v>
      </c>
      <c r="F209" s="245" t="s">
        <v>1290</v>
      </c>
      <c r="G209" s="128" t="s">
        <v>1291</v>
      </c>
      <c r="H209" s="296" t="s">
        <v>1292</v>
      </c>
    </row>
    <row r="210" spans="1:8" ht="28.5">
      <c r="A210" s="128" t="str">
        <f t="shared" si="8"/>
        <v>Smelter ListAH6</v>
      </c>
      <c r="B210" s="128" t="s">
        <v>1403</v>
      </c>
      <c r="C210" s="128" t="s">
        <v>1484</v>
      </c>
      <c r="D210" s="128" t="s">
        <v>24</v>
      </c>
      <c r="E210" s="244" t="s">
        <v>1294</v>
      </c>
      <c r="F210" s="245" t="s">
        <v>1295</v>
      </c>
      <c r="G210" s="128" t="s">
        <v>1296</v>
      </c>
      <c r="H210" s="296" t="s">
        <v>24</v>
      </c>
    </row>
    <row r="211" spans="1:8" ht="28.5">
      <c r="A211" s="128" t="str">
        <f t="shared" si="8"/>
        <v>Smelter ListAH7</v>
      </c>
      <c r="B211" s="128" t="s">
        <v>1403</v>
      </c>
      <c r="C211" s="128" t="s">
        <v>1485</v>
      </c>
      <c r="D211" s="128" t="s">
        <v>28</v>
      </c>
      <c r="E211" s="244" t="s">
        <v>1298</v>
      </c>
      <c r="F211" s="245" t="s">
        <v>1299</v>
      </c>
      <c r="G211" s="128" t="s">
        <v>1300</v>
      </c>
      <c r="H211" s="296" t="s">
        <v>1301</v>
      </c>
    </row>
    <row r="212" spans="1:8" ht="42.75">
      <c r="A212" s="128" t="str">
        <f t="shared" si="8"/>
        <v>CheckerA1</v>
      </c>
      <c r="B212" s="128" t="s">
        <v>1486</v>
      </c>
      <c r="C212" s="128" t="s">
        <v>393</v>
      </c>
      <c r="D212" s="128" t="s">
        <v>1487</v>
      </c>
      <c r="E212" s="244" t="s">
        <v>1488</v>
      </c>
      <c r="F212" s="245" t="s">
        <v>1489</v>
      </c>
      <c r="G212" s="128" t="s">
        <v>1490</v>
      </c>
      <c r="H212" s="296" t="s">
        <v>1491</v>
      </c>
    </row>
    <row r="213" spans="1:8">
      <c r="A213" s="128" t="str">
        <f t="shared" si="8"/>
        <v>CheckerD1</v>
      </c>
      <c r="B213" s="128" t="s">
        <v>1486</v>
      </c>
      <c r="C213" s="128" t="s">
        <v>1492</v>
      </c>
      <c r="D213" s="128" t="s">
        <v>1493</v>
      </c>
      <c r="E213" s="244" t="s">
        <v>1494</v>
      </c>
      <c r="F213" s="245" t="s">
        <v>1495</v>
      </c>
      <c r="G213" s="128" t="s">
        <v>1496</v>
      </c>
      <c r="H213" s="296" t="s">
        <v>1497</v>
      </c>
    </row>
    <row r="214" spans="1:8">
      <c r="A214" s="128" t="str">
        <f t="shared" si="8"/>
        <v>CheckerA3</v>
      </c>
      <c r="B214" s="128" t="s">
        <v>1486</v>
      </c>
      <c r="C214" s="128" t="s">
        <v>402</v>
      </c>
      <c r="D214" s="128" t="s">
        <v>1498</v>
      </c>
      <c r="E214" s="244" t="s">
        <v>1499</v>
      </c>
      <c r="F214" s="245" t="s">
        <v>1500</v>
      </c>
      <c r="G214" s="128" t="s">
        <v>1501</v>
      </c>
      <c r="H214" s="296" t="s">
        <v>1502</v>
      </c>
    </row>
    <row r="215" spans="1:8">
      <c r="A215" s="128" t="str">
        <f t="shared" si="8"/>
        <v>CheckerB3</v>
      </c>
      <c r="B215" s="128" t="s">
        <v>1486</v>
      </c>
      <c r="C215" s="128" t="s">
        <v>792</v>
      </c>
      <c r="D215" s="128" t="s">
        <v>1503</v>
      </c>
      <c r="E215" s="244" t="s">
        <v>1504</v>
      </c>
      <c r="F215" s="245" t="s">
        <v>1252</v>
      </c>
      <c r="G215" s="128" t="s">
        <v>1505</v>
      </c>
      <c r="H215" s="296" t="s">
        <v>1506</v>
      </c>
    </row>
    <row r="216" spans="1:8">
      <c r="A216" s="128" t="str">
        <f t="shared" si="8"/>
        <v>CheckerC3</v>
      </c>
      <c r="B216" s="128" t="s">
        <v>1486</v>
      </c>
      <c r="C216" s="128" t="s">
        <v>908</v>
      </c>
      <c r="D216" s="128" t="s">
        <v>1507</v>
      </c>
      <c r="E216" s="244" t="s">
        <v>1508</v>
      </c>
      <c r="F216" s="245" t="s">
        <v>1509</v>
      </c>
      <c r="G216" s="128" t="s">
        <v>1510</v>
      </c>
      <c r="H216" s="296" t="s">
        <v>1511</v>
      </c>
    </row>
    <row r="217" spans="1:8">
      <c r="A217" s="128" t="str">
        <f t="shared" si="8"/>
        <v>CheckerD3</v>
      </c>
      <c r="B217" s="128" t="s">
        <v>1486</v>
      </c>
      <c r="C217" s="128" t="s">
        <v>1512</v>
      </c>
      <c r="D217" s="128" t="s">
        <v>1513</v>
      </c>
      <c r="E217" s="244" t="s">
        <v>1514</v>
      </c>
      <c r="F217" s="245" t="s">
        <v>1515</v>
      </c>
      <c r="G217" s="128" t="s">
        <v>1516</v>
      </c>
      <c r="H217" s="296" t="s">
        <v>1517</v>
      </c>
    </row>
    <row r="218" spans="1:8" ht="32.25" customHeight="1">
      <c r="A218" s="128" t="s">
        <v>1518</v>
      </c>
      <c r="B218" s="128" t="s">
        <v>1486</v>
      </c>
      <c r="C218" s="128" t="s">
        <v>1519</v>
      </c>
      <c r="D218" s="128" t="s">
        <v>1520</v>
      </c>
      <c r="E218" s="244" t="s">
        <v>1521</v>
      </c>
      <c r="F218" s="245" t="s">
        <v>1522</v>
      </c>
      <c r="G218" s="128" t="s">
        <v>1523</v>
      </c>
      <c r="H218" s="296" t="s">
        <v>1524</v>
      </c>
    </row>
    <row r="219" spans="1:8" ht="32.25" customHeight="1">
      <c r="A219" s="128" t="str">
        <f t="shared" si="8"/>
        <v>CheckerB63</v>
      </c>
      <c r="B219" s="128" t="s">
        <v>1486</v>
      </c>
      <c r="C219" s="128" t="s">
        <v>1525</v>
      </c>
      <c r="D219" s="128" t="s">
        <v>1520</v>
      </c>
      <c r="E219" s="244" t="s">
        <v>1521</v>
      </c>
      <c r="F219" s="245" t="s">
        <v>1526</v>
      </c>
      <c r="G219" s="128" t="s">
        <v>1523</v>
      </c>
      <c r="H219" s="296" t="s">
        <v>1524</v>
      </c>
    </row>
    <row r="220" spans="1:8" ht="32.25" customHeight="1">
      <c r="A220" s="128" t="str">
        <f t="shared" si="8"/>
        <v>CheckerB64</v>
      </c>
      <c r="B220" s="128" t="s">
        <v>1486</v>
      </c>
      <c r="C220" s="128" t="s">
        <v>1527</v>
      </c>
      <c r="D220" s="128" t="s">
        <v>1520</v>
      </c>
      <c r="E220" s="244" t="s">
        <v>1521</v>
      </c>
      <c r="F220" s="245" t="s">
        <v>1526</v>
      </c>
      <c r="G220" s="128" t="s">
        <v>1523</v>
      </c>
      <c r="H220" s="296" t="s">
        <v>1524</v>
      </c>
    </row>
    <row r="221" spans="1:8" ht="32.25" customHeight="1">
      <c r="A221" s="128" t="str">
        <f t="shared" si="8"/>
        <v>CheckerB65</v>
      </c>
      <c r="B221" s="128" t="s">
        <v>1486</v>
      </c>
      <c r="C221" s="128" t="s">
        <v>1528</v>
      </c>
      <c r="D221" s="128" t="s">
        <v>1520</v>
      </c>
      <c r="E221" s="244" t="s">
        <v>1521</v>
      </c>
      <c r="F221" s="245" t="s">
        <v>1526</v>
      </c>
      <c r="G221" s="128" t="s">
        <v>1523</v>
      </c>
      <c r="H221" s="296" t="s">
        <v>1524</v>
      </c>
    </row>
    <row r="222" spans="1:8" ht="32.25" customHeight="1">
      <c r="A222" s="128" t="str">
        <f t="shared" si="8"/>
        <v>CheckerCOMP</v>
      </c>
      <c r="B222" s="128" t="s">
        <v>1486</v>
      </c>
      <c r="C222" s="128" t="s">
        <v>1529</v>
      </c>
      <c r="D222" s="128" t="s">
        <v>1530</v>
      </c>
      <c r="E222" s="244" t="s">
        <v>1531</v>
      </c>
      <c r="F222" s="245" t="s">
        <v>1532</v>
      </c>
      <c r="G222" s="128" t="s">
        <v>1533</v>
      </c>
      <c r="H222" s="296" t="s">
        <v>1534</v>
      </c>
    </row>
    <row r="223" spans="1:8" ht="28.5">
      <c r="A223" s="128" t="str">
        <f t="shared" si="8"/>
        <v>CheckerJ4</v>
      </c>
      <c r="B223" s="128" t="s">
        <v>1486</v>
      </c>
      <c r="C223" s="128" t="s">
        <v>1424</v>
      </c>
      <c r="D223" s="128" t="s">
        <v>1535</v>
      </c>
      <c r="E223" s="244" t="s">
        <v>1536</v>
      </c>
      <c r="F223" s="245" t="s">
        <v>1537</v>
      </c>
      <c r="G223" s="128" t="s">
        <v>1538</v>
      </c>
      <c r="H223" s="296" t="s">
        <v>1539</v>
      </c>
    </row>
    <row r="224" spans="1:8" ht="28.5">
      <c r="A224" s="128" t="str">
        <f t="shared" si="8"/>
        <v>CheckerJ5</v>
      </c>
      <c r="B224" s="128" t="s">
        <v>1486</v>
      </c>
      <c r="C224" s="128" t="s">
        <v>1540</v>
      </c>
      <c r="D224" s="128" t="s">
        <v>1541</v>
      </c>
      <c r="E224" s="244" t="s">
        <v>1542</v>
      </c>
      <c r="F224" s="245" t="s">
        <v>1543</v>
      </c>
      <c r="G224" s="128" t="s">
        <v>1544</v>
      </c>
      <c r="H224" s="296" t="s">
        <v>1545</v>
      </c>
    </row>
    <row r="225" spans="1:8" ht="28.5">
      <c r="A225" s="128" t="str">
        <f t="shared" si="8"/>
        <v>CheckerJ6</v>
      </c>
      <c r="B225" s="128" t="s">
        <v>1486</v>
      </c>
      <c r="C225" s="128" t="s">
        <v>1546</v>
      </c>
      <c r="D225" s="128" t="s">
        <v>1547</v>
      </c>
      <c r="E225" s="244" t="s">
        <v>1548</v>
      </c>
      <c r="F225" s="245" t="s">
        <v>1549</v>
      </c>
      <c r="G225" s="128" t="s">
        <v>1550</v>
      </c>
      <c r="H225" s="296" t="s">
        <v>1551</v>
      </c>
    </row>
    <row r="226" spans="1:8" ht="28.5">
      <c r="A226" s="128" t="str">
        <f t="shared" si="8"/>
        <v>CheckerJ7</v>
      </c>
      <c r="B226" s="128" t="s">
        <v>1486</v>
      </c>
      <c r="C226" s="128" t="s">
        <v>1552</v>
      </c>
      <c r="D226" s="128" t="s">
        <v>1553</v>
      </c>
      <c r="E226" s="244" t="s">
        <v>1554</v>
      </c>
      <c r="F226" s="245" t="s">
        <v>1555</v>
      </c>
      <c r="G226" s="128" t="s">
        <v>1556</v>
      </c>
      <c r="H226" s="296" t="s">
        <v>1557</v>
      </c>
    </row>
    <row r="227" spans="1:8" ht="28.5">
      <c r="A227" s="128" t="str">
        <f t="shared" si="8"/>
        <v>CheckerJ8</v>
      </c>
      <c r="B227" s="128" t="s">
        <v>1486</v>
      </c>
      <c r="C227" s="128" t="s">
        <v>1558</v>
      </c>
      <c r="D227" s="128" t="s">
        <v>1559</v>
      </c>
      <c r="E227" s="244" t="s">
        <v>1560</v>
      </c>
      <c r="F227" s="245" t="s">
        <v>1561</v>
      </c>
      <c r="G227" s="128" t="s">
        <v>1562</v>
      </c>
      <c r="H227" s="296" t="s">
        <v>1563</v>
      </c>
    </row>
    <row r="228" spans="1:8" ht="28.5">
      <c r="A228" s="128" t="str">
        <f t="shared" si="8"/>
        <v>CheckerJ9</v>
      </c>
      <c r="B228" s="128" t="s">
        <v>1486</v>
      </c>
      <c r="C228" s="128" t="s">
        <v>1564</v>
      </c>
      <c r="D228" s="128" t="s">
        <v>1565</v>
      </c>
      <c r="E228" s="244" t="s">
        <v>1566</v>
      </c>
      <c r="F228" s="245" t="s">
        <v>1567</v>
      </c>
      <c r="G228" s="128" t="s">
        <v>1568</v>
      </c>
      <c r="H228" s="296" t="s">
        <v>1569</v>
      </c>
    </row>
    <row r="229" spans="1:8" ht="30">
      <c r="A229" s="128" t="str">
        <f t="shared" si="8"/>
        <v>CheckerJ10</v>
      </c>
      <c r="B229" s="128" t="s">
        <v>1486</v>
      </c>
      <c r="C229" s="128" t="s">
        <v>1570</v>
      </c>
      <c r="D229" s="128" t="s">
        <v>1571</v>
      </c>
      <c r="E229" s="244" t="s">
        <v>1572</v>
      </c>
      <c r="F229" s="245" t="s">
        <v>1573</v>
      </c>
      <c r="G229" s="256" t="s">
        <v>1574</v>
      </c>
      <c r="H229" s="296" t="s">
        <v>1575</v>
      </c>
    </row>
    <row r="230" spans="1:8" ht="30">
      <c r="A230" s="128" t="str">
        <f t="shared" si="8"/>
        <v>CheckerJ11</v>
      </c>
      <c r="B230" s="128" t="s">
        <v>1486</v>
      </c>
      <c r="C230" s="128" t="s">
        <v>1576</v>
      </c>
      <c r="D230" s="128" t="s">
        <v>1577</v>
      </c>
      <c r="E230" s="244" t="s">
        <v>1578</v>
      </c>
      <c r="F230" s="245" t="s">
        <v>1579</v>
      </c>
      <c r="G230" s="256" t="s">
        <v>1580</v>
      </c>
      <c r="H230" s="296" t="s">
        <v>1581</v>
      </c>
    </row>
    <row r="231" spans="1:8" ht="30">
      <c r="A231" s="128" t="str">
        <f t="shared" si="8"/>
        <v>CheckerJ12</v>
      </c>
      <c r="B231" s="128" t="s">
        <v>1486</v>
      </c>
      <c r="C231" s="128" t="s">
        <v>1582</v>
      </c>
      <c r="D231" s="128" t="s">
        <v>1583</v>
      </c>
      <c r="E231" s="244" t="s">
        <v>1584</v>
      </c>
      <c r="F231" s="245" t="s">
        <v>1585</v>
      </c>
      <c r="G231" s="256" t="s">
        <v>1586</v>
      </c>
      <c r="H231" s="296" t="s">
        <v>1587</v>
      </c>
    </row>
    <row r="232" spans="1:8" ht="28.5">
      <c r="A232" s="128" t="str">
        <f t="shared" si="8"/>
        <v>CheckerJ13</v>
      </c>
      <c r="B232" s="128" t="s">
        <v>1486</v>
      </c>
      <c r="C232" s="128" t="s">
        <v>1588</v>
      </c>
      <c r="D232" s="128" t="s">
        <v>1589</v>
      </c>
      <c r="E232" s="244" t="s">
        <v>1590</v>
      </c>
      <c r="F232" s="245" t="s">
        <v>1591</v>
      </c>
      <c r="G232" s="128" t="s">
        <v>1592</v>
      </c>
      <c r="H232" s="296" t="s">
        <v>1593</v>
      </c>
    </row>
    <row r="233" spans="1:8" ht="30">
      <c r="A233" s="128" t="str">
        <f t="shared" si="8"/>
        <v>CheckerJ15</v>
      </c>
      <c r="B233" s="128" t="s">
        <v>1486</v>
      </c>
      <c r="C233" s="128" t="s">
        <v>1594</v>
      </c>
      <c r="D233" s="250" t="s">
        <v>1595</v>
      </c>
      <c r="E233" s="251" t="s">
        <v>1596</v>
      </c>
      <c r="F233" s="258" t="s">
        <v>1597</v>
      </c>
      <c r="G233" s="256" t="s">
        <v>1598</v>
      </c>
      <c r="H233" s="296" t="s">
        <v>1599</v>
      </c>
    </row>
    <row r="234" spans="1:8" ht="40.5">
      <c r="A234" s="128" t="str">
        <f t="shared" si="8"/>
        <v>CheckerJ16</v>
      </c>
      <c r="B234" s="128" t="s">
        <v>1486</v>
      </c>
      <c r="C234" s="128" t="s">
        <v>1600</v>
      </c>
      <c r="D234" s="250" t="s">
        <v>1601</v>
      </c>
      <c r="E234" s="251" t="s">
        <v>1602</v>
      </c>
      <c r="F234" s="258" t="s">
        <v>1603</v>
      </c>
      <c r="G234" s="257" t="s">
        <v>1604</v>
      </c>
      <c r="H234" s="296" t="s">
        <v>1605</v>
      </c>
    </row>
    <row r="235" spans="1:8">
      <c r="A235" s="128" t="str">
        <f t="shared" si="8"/>
        <v>CheckerJ17</v>
      </c>
      <c r="B235" s="128" t="s">
        <v>1486</v>
      </c>
      <c r="C235" s="128" t="s">
        <v>1606</v>
      </c>
      <c r="E235" s="248"/>
      <c r="G235"/>
      <c r="H235" s="296"/>
    </row>
    <row r="236" spans="1:8">
      <c r="A236" s="128" t="str">
        <f t="shared" si="8"/>
        <v>CheckerJ18</v>
      </c>
      <c r="B236" s="128" t="s">
        <v>1486</v>
      </c>
      <c r="C236" s="128" t="s">
        <v>1607</v>
      </c>
      <c r="E236" s="248"/>
      <c r="G236"/>
      <c r="H236" s="296"/>
    </row>
    <row r="237" spans="1:8" ht="42.75">
      <c r="A237" s="128" t="str">
        <f t="shared" si="8"/>
        <v>CheckerJ20</v>
      </c>
      <c r="B237" s="128" t="s">
        <v>1486</v>
      </c>
      <c r="C237" s="128" t="s">
        <v>1608</v>
      </c>
      <c r="D237" s="250" t="s">
        <v>1609</v>
      </c>
      <c r="E237" s="251" t="s">
        <v>1610</v>
      </c>
      <c r="F237" s="258" t="s">
        <v>1611</v>
      </c>
      <c r="G237" s="263" t="s">
        <v>1612</v>
      </c>
      <c r="H237" s="296" t="s">
        <v>1613</v>
      </c>
    </row>
    <row r="238" spans="1:8" ht="42.75">
      <c r="A238" s="128" t="str">
        <f t="shared" ref="A238:A278" si="9">B238&amp;C238</f>
        <v>CheckerJ21</v>
      </c>
      <c r="B238" s="128" t="s">
        <v>1486</v>
      </c>
      <c r="C238" s="128" t="s">
        <v>1614</v>
      </c>
      <c r="D238" s="250" t="s">
        <v>1615</v>
      </c>
      <c r="E238" s="251" t="s">
        <v>1616</v>
      </c>
      <c r="F238" s="259" t="s">
        <v>1617</v>
      </c>
      <c r="G238" s="263" t="s">
        <v>1618</v>
      </c>
      <c r="H238" s="296" t="s">
        <v>1619</v>
      </c>
    </row>
    <row r="239" spans="1:8">
      <c r="A239" s="128" t="str">
        <f t="shared" si="9"/>
        <v>CheckerJ22</v>
      </c>
      <c r="B239" s="128" t="s">
        <v>1486</v>
      </c>
      <c r="C239" s="128" t="s">
        <v>1620</v>
      </c>
      <c r="G239"/>
      <c r="H239" s="296"/>
    </row>
    <row r="240" spans="1:8" ht="57">
      <c r="A240" s="128" t="str">
        <f t="shared" si="9"/>
        <v>CheckerJ23</v>
      </c>
      <c r="B240" s="128" t="s">
        <v>1486</v>
      </c>
      <c r="C240" s="128" t="s">
        <v>1621</v>
      </c>
      <c r="D240" s="250" t="s">
        <v>1622</v>
      </c>
      <c r="E240" s="251" t="s">
        <v>1623</v>
      </c>
      <c r="F240" s="258" t="s">
        <v>1624</v>
      </c>
      <c r="G240" s="257" t="s">
        <v>1625</v>
      </c>
      <c r="H240" s="296" t="s">
        <v>1626</v>
      </c>
    </row>
    <row r="241" spans="1:8" ht="57">
      <c r="A241" s="128" t="str">
        <f t="shared" si="9"/>
        <v>CheckerJ24</v>
      </c>
      <c r="B241" s="128" t="s">
        <v>1486</v>
      </c>
      <c r="C241" s="128" t="s">
        <v>1627</v>
      </c>
      <c r="D241" s="250" t="s">
        <v>1628</v>
      </c>
      <c r="E241" s="251" t="s">
        <v>1629</v>
      </c>
      <c r="F241" s="258" t="s">
        <v>1630</v>
      </c>
      <c r="G241" s="256" t="s">
        <v>1631</v>
      </c>
      <c r="H241" s="296" t="s">
        <v>1632</v>
      </c>
    </row>
    <row r="242" spans="1:8" ht="57">
      <c r="A242" s="128" t="str">
        <f t="shared" si="9"/>
        <v>CheckerJ28</v>
      </c>
      <c r="B242" s="128" t="s">
        <v>1486</v>
      </c>
      <c r="C242" s="128" t="s">
        <v>1633</v>
      </c>
      <c r="D242" s="250" t="s">
        <v>1634</v>
      </c>
      <c r="E242" s="251" t="s">
        <v>1635</v>
      </c>
      <c r="F242" s="258" t="s">
        <v>1636</v>
      </c>
      <c r="G242" s="256" t="s">
        <v>1637</v>
      </c>
      <c r="H242" s="296" t="s">
        <v>1638</v>
      </c>
    </row>
    <row r="243" spans="1:8" ht="57">
      <c r="A243" s="128" t="str">
        <f t="shared" si="9"/>
        <v>CheckerJ29</v>
      </c>
      <c r="B243" s="128" t="s">
        <v>1486</v>
      </c>
      <c r="C243" s="128" t="s">
        <v>1639</v>
      </c>
      <c r="D243" s="250" t="s">
        <v>1640</v>
      </c>
      <c r="E243" s="251" t="s">
        <v>1641</v>
      </c>
      <c r="F243" s="258" t="s">
        <v>1642</v>
      </c>
      <c r="G243" s="256" t="s">
        <v>1643</v>
      </c>
      <c r="H243" s="296" t="s">
        <v>1644</v>
      </c>
    </row>
    <row r="244" spans="1:8">
      <c r="A244" s="128" t="str">
        <f t="shared" si="9"/>
        <v>CheckerJ27</v>
      </c>
      <c r="B244" s="128" t="s">
        <v>1486</v>
      </c>
      <c r="C244" s="128" t="s">
        <v>1645</v>
      </c>
      <c r="G244"/>
      <c r="H244" s="296"/>
    </row>
    <row r="245" spans="1:8">
      <c r="A245" s="128" t="str">
        <f t="shared" si="9"/>
        <v>CheckerJ28</v>
      </c>
      <c r="B245" s="128" t="s">
        <v>1486</v>
      </c>
      <c r="C245" s="128" t="s">
        <v>1633</v>
      </c>
      <c r="G245"/>
      <c r="H245" s="296"/>
    </row>
    <row r="246" spans="1:8" ht="42.75">
      <c r="A246" s="128" t="str">
        <f t="shared" si="9"/>
        <v>CheckerJ33</v>
      </c>
      <c r="B246" s="128" t="s">
        <v>1486</v>
      </c>
      <c r="C246" s="128" t="s">
        <v>1646</v>
      </c>
      <c r="D246" s="128" t="s">
        <v>1647</v>
      </c>
      <c r="E246" s="244" t="s">
        <v>1648</v>
      </c>
      <c r="F246" s="245" t="s">
        <v>1649</v>
      </c>
      <c r="G246" s="256" t="s">
        <v>1650</v>
      </c>
      <c r="H246" s="296" t="s">
        <v>1651</v>
      </c>
    </row>
    <row r="247" spans="1:8" ht="42.75">
      <c r="A247" s="128" t="str">
        <f t="shared" si="9"/>
        <v>CheckerJ34</v>
      </c>
      <c r="B247" s="128" t="s">
        <v>1486</v>
      </c>
      <c r="C247" s="128" t="s">
        <v>1652</v>
      </c>
      <c r="D247" s="128" t="s">
        <v>1653</v>
      </c>
      <c r="E247" s="244" t="s">
        <v>1654</v>
      </c>
      <c r="F247" s="245" t="s">
        <v>1655</v>
      </c>
      <c r="G247" s="257" t="s">
        <v>1656</v>
      </c>
      <c r="H247" s="296" t="s">
        <v>1657</v>
      </c>
    </row>
    <row r="248" spans="1:8">
      <c r="A248" s="128" t="str">
        <f t="shared" si="9"/>
        <v>CheckerJ32</v>
      </c>
      <c r="B248" s="128" t="s">
        <v>1486</v>
      </c>
      <c r="C248" s="128" t="s">
        <v>1658</v>
      </c>
      <c r="G248"/>
      <c r="H248" s="296"/>
    </row>
    <row r="249" spans="1:8">
      <c r="A249" s="128" t="str">
        <f t="shared" si="9"/>
        <v>CheckerJ33</v>
      </c>
      <c r="B249" s="128" t="s">
        <v>1486</v>
      </c>
      <c r="C249" s="128" t="s">
        <v>1646</v>
      </c>
      <c r="G249"/>
      <c r="H249" s="296"/>
    </row>
    <row r="250" spans="1:8" ht="45">
      <c r="A250" s="128" t="str">
        <f t="shared" si="9"/>
        <v>CheckerJ38</v>
      </c>
      <c r="B250" s="128" t="s">
        <v>1486</v>
      </c>
      <c r="C250" s="128" t="s">
        <v>1659</v>
      </c>
      <c r="D250" s="128" t="s">
        <v>1660</v>
      </c>
      <c r="E250" s="244" t="s">
        <v>1661</v>
      </c>
      <c r="F250" s="245" t="s">
        <v>1662</v>
      </c>
      <c r="G250" s="256" t="s">
        <v>1663</v>
      </c>
      <c r="H250" s="296" t="s">
        <v>1664</v>
      </c>
    </row>
    <row r="251" spans="1:8" ht="45">
      <c r="A251" s="128" t="str">
        <f t="shared" si="9"/>
        <v>CheckerJ39</v>
      </c>
      <c r="B251" s="128" t="s">
        <v>1486</v>
      </c>
      <c r="C251" s="128" t="s">
        <v>1665</v>
      </c>
      <c r="D251" s="128" t="s">
        <v>1666</v>
      </c>
      <c r="E251" s="244" t="s">
        <v>1667</v>
      </c>
      <c r="F251" s="245" t="s">
        <v>1668</v>
      </c>
      <c r="G251" s="256" t="s">
        <v>1669</v>
      </c>
      <c r="H251" s="296" t="s">
        <v>1670</v>
      </c>
    </row>
    <row r="252" spans="1:8">
      <c r="A252" s="128" t="str">
        <f t="shared" si="9"/>
        <v>CheckerJ37</v>
      </c>
      <c r="B252" s="128" t="s">
        <v>1486</v>
      </c>
      <c r="C252" s="128" t="s">
        <v>1671</v>
      </c>
      <c r="G252"/>
      <c r="H252" s="296"/>
    </row>
    <row r="253" spans="1:8">
      <c r="A253" s="128" t="str">
        <f t="shared" si="9"/>
        <v>CheckerJ38</v>
      </c>
      <c r="B253" s="128" t="s">
        <v>1486</v>
      </c>
      <c r="C253" s="128" t="s">
        <v>1659</v>
      </c>
      <c r="G253"/>
      <c r="H253" s="296"/>
    </row>
    <row r="254" spans="1:8" ht="33">
      <c r="A254" s="128" t="str">
        <f t="shared" si="9"/>
        <v>CheckerJ43</v>
      </c>
      <c r="B254" s="128" t="s">
        <v>1486</v>
      </c>
      <c r="C254" s="128" t="s">
        <v>1672</v>
      </c>
      <c r="D254" s="250" t="s">
        <v>1673</v>
      </c>
      <c r="E254" s="251" t="s">
        <v>1674</v>
      </c>
      <c r="F254" s="258" t="s">
        <v>1675</v>
      </c>
      <c r="G254" s="263" t="s">
        <v>1676</v>
      </c>
      <c r="H254" s="296" t="s">
        <v>1677</v>
      </c>
    </row>
    <row r="255" spans="1:8" ht="33">
      <c r="A255" s="128" t="str">
        <f t="shared" si="9"/>
        <v>CheckerJ44</v>
      </c>
      <c r="B255" s="128" t="s">
        <v>1486</v>
      </c>
      <c r="C255" s="128" t="s">
        <v>1678</v>
      </c>
      <c r="D255" s="250" t="s">
        <v>1679</v>
      </c>
      <c r="E255" s="251" t="s">
        <v>1680</v>
      </c>
      <c r="F255" s="258" t="s">
        <v>1681</v>
      </c>
      <c r="G255" s="263" t="s">
        <v>1682</v>
      </c>
      <c r="H255" s="296" t="s">
        <v>1683</v>
      </c>
    </row>
    <row r="256" spans="1:8" ht="80.45" customHeight="1">
      <c r="A256" s="128" t="str">
        <f t="shared" si="9"/>
        <v>CheckerJ53</v>
      </c>
      <c r="B256" s="128" t="s">
        <v>1486</v>
      </c>
      <c r="C256" s="128" t="s">
        <v>1684</v>
      </c>
      <c r="D256" s="250" t="s">
        <v>1685</v>
      </c>
      <c r="E256" s="251" t="s">
        <v>1686</v>
      </c>
      <c r="F256" s="258" t="s">
        <v>1687</v>
      </c>
      <c r="G256" s="256" t="s">
        <v>1688</v>
      </c>
      <c r="H256" s="296" t="s">
        <v>1689</v>
      </c>
    </row>
    <row r="257" spans="1:8" ht="80.45" customHeight="1">
      <c r="A257" s="128" t="str">
        <f t="shared" ref="A257" si="10">B257&amp;C257</f>
        <v>CheckerJ54</v>
      </c>
      <c r="B257" s="128" t="s">
        <v>1486</v>
      </c>
      <c r="C257" s="128" t="s">
        <v>1690</v>
      </c>
      <c r="D257" s="250" t="s">
        <v>1691</v>
      </c>
      <c r="E257" s="251" t="s">
        <v>1692</v>
      </c>
      <c r="F257" s="258" t="s">
        <v>1693</v>
      </c>
      <c r="G257" s="256" t="s">
        <v>1694</v>
      </c>
      <c r="H257" s="296" t="s">
        <v>1695</v>
      </c>
    </row>
    <row r="258" spans="1:8" ht="57">
      <c r="A258" s="128" t="str">
        <f t="shared" si="9"/>
        <v>CheckerJ50</v>
      </c>
      <c r="B258" s="128" t="s">
        <v>1486</v>
      </c>
      <c r="C258" s="128" t="s">
        <v>1696</v>
      </c>
      <c r="D258" s="250" t="s">
        <v>1697</v>
      </c>
      <c r="E258" s="251" t="s">
        <v>1698</v>
      </c>
      <c r="F258" s="258" t="s">
        <v>1699</v>
      </c>
      <c r="G258" s="281" t="s">
        <v>1700</v>
      </c>
      <c r="H258" s="296" t="s">
        <v>1701</v>
      </c>
    </row>
    <row r="259" spans="1:8" ht="42.75">
      <c r="A259" s="128" t="str">
        <f t="shared" si="9"/>
        <v>CheckerJ48</v>
      </c>
      <c r="B259" s="128" t="s">
        <v>1486</v>
      </c>
      <c r="C259" s="128" t="s">
        <v>1702</v>
      </c>
      <c r="D259" s="128" t="s">
        <v>1703</v>
      </c>
      <c r="E259" s="248" t="s">
        <v>1704</v>
      </c>
      <c r="F259" s="245" t="s">
        <v>1705</v>
      </c>
      <c r="G259" s="246" t="s">
        <v>1706</v>
      </c>
      <c r="H259" s="296" t="s">
        <v>1707</v>
      </c>
    </row>
    <row r="260" spans="1:8" ht="54">
      <c r="A260" s="128" t="str">
        <f>B260&amp;C260</f>
        <v>CheckerJ51</v>
      </c>
      <c r="B260" s="128" t="s">
        <v>1486</v>
      </c>
      <c r="C260" s="128" t="s">
        <v>1708</v>
      </c>
      <c r="D260" s="128" t="s">
        <v>1709</v>
      </c>
      <c r="E260" s="248" t="s">
        <v>1710</v>
      </c>
      <c r="F260" s="282" t="s">
        <v>1711</v>
      </c>
      <c r="G260" s="253" t="s">
        <v>1712</v>
      </c>
      <c r="H260" s="296" t="s">
        <v>1713</v>
      </c>
    </row>
    <row r="261" spans="1:8" ht="71.25">
      <c r="A261" s="128" t="str">
        <f t="shared" si="9"/>
        <v>CheckerJ47</v>
      </c>
      <c r="B261" s="128" t="s">
        <v>1486</v>
      </c>
      <c r="C261" s="128" t="s">
        <v>1714</v>
      </c>
      <c r="D261" s="128" t="s">
        <v>1715</v>
      </c>
      <c r="E261" s="244" t="s">
        <v>1716</v>
      </c>
      <c r="F261" s="245" t="s">
        <v>1717</v>
      </c>
      <c r="G261" s="128" t="s">
        <v>1718</v>
      </c>
      <c r="H261" s="296" t="s">
        <v>1719</v>
      </c>
    </row>
    <row r="262" spans="1:8" ht="42.75">
      <c r="A262" s="128" t="str">
        <f t="shared" si="9"/>
        <v>CheckerJ55</v>
      </c>
      <c r="B262" s="128" t="s">
        <v>1486</v>
      </c>
      <c r="C262" s="128" t="s">
        <v>12779</v>
      </c>
      <c r="D262" s="250" t="s">
        <v>12780</v>
      </c>
      <c r="E262" s="251" t="s">
        <v>12781</v>
      </c>
      <c r="F262" s="258" t="s">
        <v>12782</v>
      </c>
      <c r="G262" s="281" t="s">
        <v>12783</v>
      </c>
      <c r="H262" s="296" t="s">
        <v>12784</v>
      </c>
    </row>
    <row r="263" spans="1:8" ht="42.75">
      <c r="A263" s="128" t="str">
        <f t="shared" si="9"/>
        <v>CheckerJ49</v>
      </c>
      <c r="B263" s="128" t="s">
        <v>1486</v>
      </c>
      <c r="C263" s="128" t="s">
        <v>1720</v>
      </c>
      <c r="D263" s="128" t="s">
        <v>1721</v>
      </c>
      <c r="E263" s="244" t="s">
        <v>1722</v>
      </c>
      <c r="F263" s="245" t="s">
        <v>1723</v>
      </c>
      <c r="G263" s="128" t="s">
        <v>1724</v>
      </c>
      <c r="H263" s="296" t="s">
        <v>1725</v>
      </c>
    </row>
    <row r="264" spans="1:8" ht="42.75" hidden="1">
      <c r="A264" s="128" t="str">
        <f t="shared" si="9"/>
        <v>Checker</v>
      </c>
      <c r="B264" s="128" t="s">
        <v>1486</v>
      </c>
      <c r="D264" s="128" t="s">
        <v>1726</v>
      </c>
      <c r="E264" s="244" t="s">
        <v>1727</v>
      </c>
      <c r="F264" s="245" t="s">
        <v>1728</v>
      </c>
      <c r="G264" s="128" t="s">
        <v>1729</v>
      </c>
      <c r="H264" s="296" t="s">
        <v>1730</v>
      </c>
    </row>
    <row r="265" spans="1:8" ht="71.25" hidden="1">
      <c r="A265" s="128" t="str">
        <f t="shared" si="9"/>
        <v>Checker</v>
      </c>
      <c r="B265" s="128" t="s">
        <v>1486</v>
      </c>
      <c r="D265" s="128" t="s">
        <v>1731</v>
      </c>
      <c r="E265" s="244" t="s">
        <v>1732</v>
      </c>
      <c r="F265" s="245" t="s">
        <v>1733</v>
      </c>
      <c r="G265" s="128" t="s">
        <v>1734</v>
      </c>
      <c r="H265" s="296" t="s">
        <v>1735</v>
      </c>
    </row>
    <row r="266" spans="1:8" hidden="1">
      <c r="A266" s="128" t="str">
        <f t="shared" si="9"/>
        <v>CheckerJ52</v>
      </c>
      <c r="B266" s="128" t="s">
        <v>1486</v>
      </c>
      <c r="C266" s="128" t="s">
        <v>1736</v>
      </c>
      <c r="D266" s="190"/>
      <c r="E266" s="283"/>
      <c r="G266"/>
      <c r="H266" s="296"/>
    </row>
    <row r="267" spans="1:8" ht="42.75">
      <c r="A267" s="128" t="str">
        <f t="shared" si="9"/>
        <v>CheckerJ56</v>
      </c>
      <c r="B267" s="128" t="s">
        <v>1486</v>
      </c>
      <c r="C267" s="128" t="s">
        <v>1737</v>
      </c>
      <c r="D267" s="128" t="s">
        <v>12785</v>
      </c>
      <c r="E267" s="248" t="s">
        <v>12786</v>
      </c>
      <c r="F267" s="245" t="s">
        <v>12787</v>
      </c>
      <c r="G267" s="253" t="s">
        <v>12788</v>
      </c>
      <c r="H267" s="296" t="s">
        <v>12789</v>
      </c>
    </row>
    <row r="268" spans="1:8" ht="42.6" customHeight="1">
      <c r="A268" s="128" t="str">
        <f t="shared" si="9"/>
        <v>CheckerJ58</v>
      </c>
      <c r="B268" s="128" t="s">
        <v>1486</v>
      </c>
      <c r="C268" s="128" t="s">
        <v>1738</v>
      </c>
      <c r="D268" s="128" t="s">
        <v>12794</v>
      </c>
      <c r="E268" s="244" t="s">
        <v>12790</v>
      </c>
      <c r="F268" s="245" t="s">
        <v>12791</v>
      </c>
      <c r="G268" s="128" t="s">
        <v>12792</v>
      </c>
      <c r="H268" s="296" t="s">
        <v>12793</v>
      </c>
    </row>
    <row r="269" spans="1:8" ht="42.75">
      <c r="A269" s="128" t="str">
        <f t="shared" si="9"/>
        <v>CheckerJ59</v>
      </c>
      <c r="B269" s="128" t="s">
        <v>1486</v>
      </c>
      <c r="C269" s="128" t="s">
        <v>1744</v>
      </c>
      <c r="D269" s="128" t="s">
        <v>12795</v>
      </c>
      <c r="E269" s="244" t="s">
        <v>12796</v>
      </c>
      <c r="F269" s="245" t="s">
        <v>12797</v>
      </c>
      <c r="G269" s="128" t="s">
        <v>12798</v>
      </c>
      <c r="H269" s="296" t="s">
        <v>12799</v>
      </c>
    </row>
    <row r="270" spans="1:8" ht="60" customHeight="1">
      <c r="A270" s="128" t="str">
        <f t="shared" si="9"/>
        <v>Checker</v>
      </c>
      <c r="B270" s="128" t="s">
        <v>1486</v>
      </c>
      <c r="D270" s="128" t="s">
        <v>1739</v>
      </c>
      <c r="E270" s="284" t="s">
        <v>1740</v>
      </c>
      <c r="F270" s="245" t="s">
        <v>1741</v>
      </c>
      <c r="G270" s="128" t="s">
        <v>1742</v>
      </c>
      <c r="H270" s="296" t="s">
        <v>1743</v>
      </c>
    </row>
    <row r="271" spans="1:8" ht="42.75">
      <c r="A271" s="128" t="str">
        <f t="shared" si="9"/>
        <v>CheckerJ61</v>
      </c>
      <c r="B271" s="128" t="s">
        <v>1486</v>
      </c>
      <c r="C271" s="128" t="s">
        <v>1755</v>
      </c>
      <c r="D271" s="128" t="s">
        <v>1745</v>
      </c>
      <c r="E271" s="248" t="s">
        <v>1746</v>
      </c>
      <c r="F271" s="245" t="s">
        <v>1747</v>
      </c>
      <c r="G271" s="253" t="s">
        <v>1748</v>
      </c>
      <c r="H271" s="296" t="s">
        <v>1749</v>
      </c>
    </row>
    <row r="272" spans="1:8" hidden="1">
      <c r="A272" s="128" t="str">
        <f t="shared" si="9"/>
        <v>CheckerJ58</v>
      </c>
      <c r="B272" s="128" t="s">
        <v>1486</v>
      </c>
      <c r="C272" s="128" t="s">
        <v>1738</v>
      </c>
      <c r="G272"/>
      <c r="H272" s="296"/>
    </row>
    <row r="273" spans="1:8" hidden="1">
      <c r="A273" s="128" t="str">
        <f t="shared" si="9"/>
        <v>CheckerJ59</v>
      </c>
      <c r="B273" s="128" t="s">
        <v>1486</v>
      </c>
      <c r="C273" s="128" t="s">
        <v>1744</v>
      </c>
      <c r="G273"/>
      <c r="H273" s="296"/>
    </row>
    <row r="274" spans="1:8" ht="42.75">
      <c r="A274" s="128" t="str">
        <f t="shared" si="9"/>
        <v>CheckerJ62</v>
      </c>
      <c r="B274" s="128" t="s">
        <v>1486</v>
      </c>
      <c r="C274" s="128" t="s">
        <v>1761</v>
      </c>
      <c r="D274" s="128" t="s">
        <v>1750</v>
      </c>
      <c r="E274" s="248" t="s">
        <v>1751</v>
      </c>
      <c r="F274" s="245" t="s">
        <v>1752</v>
      </c>
      <c r="G274" s="253" t="s">
        <v>1753</v>
      </c>
      <c r="H274" s="296" t="s">
        <v>1754</v>
      </c>
    </row>
    <row r="275" spans="1:8">
      <c r="A275" s="128" t="str">
        <f t="shared" si="9"/>
        <v>Checker</v>
      </c>
      <c r="B275" s="128" t="s">
        <v>1486</v>
      </c>
      <c r="D275" s="128" t="s">
        <v>1756</v>
      </c>
      <c r="E275" s="244" t="s">
        <v>1757</v>
      </c>
      <c r="F275" s="285" t="s">
        <v>1758</v>
      </c>
      <c r="G275" s="128" t="s">
        <v>1759</v>
      </c>
      <c r="H275" s="296" t="s">
        <v>1760</v>
      </c>
    </row>
    <row r="276" spans="1:8">
      <c r="A276" s="128" t="str">
        <f t="shared" si="9"/>
        <v>Checker</v>
      </c>
      <c r="B276" s="128" t="s">
        <v>1486</v>
      </c>
      <c r="D276" s="128" t="s">
        <v>1756</v>
      </c>
      <c r="E276" s="244" t="s">
        <v>1757</v>
      </c>
      <c r="F276" s="285" t="s">
        <v>1758</v>
      </c>
      <c r="G276" s="128" t="s">
        <v>1759</v>
      </c>
      <c r="H276" s="296" t="s">
        <v>1760</v>
      </c>
    </row>
    <row r="277" spans="1:8">
      <c r="A277" s="128" t="str">
        <f t="shared" si="9"/>
        <v>Checker</v>
      </c>
      <c r="B277" s="128" t="s">
        <v>1486</v>
      </c>
      <c r="F277" s="285"/>
      <c r="G277"/>
      <c r="H277" s="296"/>
    </row>
    <row r="278" spans="1:8">
      <c r="A278" s="128" t="str">
        <f t="shared" si="9"/>
        <v>Checker</v>
      </c>
      <c r="B278" s="128" t="s">
        <v>1486</v>
      </c>
      <c r="F278" s="285"/>
      <c r="G278"/>
      <c r="H278" s="296"/>
    </row>
    <row r="279" spans="1:8" ht="57">
      <c r="A279" s="128" t="str">
        <f t="shared" ref="A279:A284" si="11">B279&amp;C279</f>
        <v>CheckerL57</v>
      </c>
      <c r="B279" s="128" t="s">
        <v>1486</v>
      </c>
      <c r="C279" s="128" t="s">
        <v>1762</v>
      </c>
      <c r="D279" s="128" t="s">
        <v>1763</v>
      </c>
      <c r="E279" s="244" t="s">
        <v>1757</v>
      </c>
      <c r="F279" s="286" t="s">
        <v>1758</v>
      </c>
      <c r="G279" s="128" t="s">
        <v>1764</v>
      </c>
      <c r="H279" s="296" t="s">
        <v>1765</v>
      </c>
    </row>
    <row r="280" spans="1:8" ht="42.75">
      <c r="A280" s="128" t="str">
        <f t="shared" si="11"/>
        <v>Product ListA1</v>
      </c>
      <c r="B280" s="128" t="s">
        <v>60</v>
      </c>
      <c r="C280" s="128" t="s">
        <v>393</v>
      </c>
      <c r="D280" s="146" t="s">
        <v>1766</v>
      </c>
      <c r="E280" s="287" t="s">
        <v>1767</v>
      </c>
      <c r="F280" s="288" t="s">
        <v>1768</v>
      </c>
      <c r="G280" s="289" t="s">
        <v>1769</v>
      </c>
      <c r="H280" s="296" t="s">
        <v>1770</v>
      </c>
    </row>
    <row r="281" spans="1:8">
      <c r="A281" s="128" t="str">
        <f t="shared" si="11"/>
        <v>Product ListB5</v>
      </c>
      <c r="B281" s="128" t="s">
        <v>60</v>
      </c>
      <c r="C281" s="128" t="s">
        <v>804</v>
      </c>
      <c r="D281" s="146" t="s">
        <v>1771</v>
      </c>
      <c r="E281" s="287" t="s">
        <v>1772</v>
      </c>
      <c r="F281" s="245" t="s">
        <v>1773</v>
      </c>
      <c r="G281" s="146" t="s">
        <v>1774</v>
      </c>
      <c r="H281" s="296" t="s">
        <v>1775</v>
      </c>
    </row>
    <row r="282" spans="1:8">
      <c r="A282" s="128" t="str">
        <f t="shared" si="11"/>
        <v>Product ListC5</v>
      </c>
      <c r="B282" s="128" t="s">
        <v>60</v>
      </c>
      <c r="C282" s="128" t="s">
        <v>920</v>
      </c>
      <c r="D282" s="146" t="s">
        <v>1776</v>
      </c>
      <c r="E282" s="287" t="s">
        <v>1777</v>
      </c>
      <c r="F282" s="245" t="s">
        <v>1778</v>
      </c>
      <c r="G282" s="146" t="s">
        <v>1779</v>
      </c>
      <c r="H282" s="296" t="s">
        <v>1780</v>
      </c>
    </row>
    <row r="283" spans="1:8">
      <c r="A283" s="128" t="str">
        <f t="shared" si="11"/>
        <v>Product ListD5</v>
      </c>
      <c r="B283" s="128" t="s">
        <v>60</v>
      </c>
      <c r="C283" s="128" t="s">
        <v>1781</v>
      </c>
      <c r="D283" s="146" t="s">
        <v>1261</v>
      </c>
      <c r="E283" s="287" t="s">
        <v>1508</v>
      </c>
      <c r="F283" s="245" t="s">
        <v>1263</v>
      </c>
      <c r="G283" s="146" t="s">
        <v>1264</v>
      </c>
      <c r="H283" s="296" t="s">
        <v>1265</v>
      </c>
    </row>
    <row r="284" spans="1:8" ht="28.5">
      <c r="A284" s="128" t="str">
        <f t="shared" si="11"/>
        <v>GeneralCpy</v>
      </c>
      <c r="B284" s="128" t="s">
        <v>1782</v>
      </c>
      <c r="C284" s="128" t="s">
        <v>1783</v>
      </c>
      <c r="D284" s="128" t="s">
        <v>12770</v>
      </c>
      <c r="E284" s="244" t="s">
        <v>12771</v>
      </c>
      <c r="F284" s="245" t="s">
        <v>12772</v>
      </c>
      <c r="G284" s="128" t="s">
        <v>12773</v>
      </c>
      <c r="H284" s="296" t="s">
        <v>12774</v>
      </c>
    </row>
    <row r="285" spans="1:8">
      <c r="A285" s="128" t="s">
        <v>1784</v>
      </c>
      <c r="B285" s="128" t="s">
        <v>1782</v>
      </c>
      <c r="G285"/>
      <c r="H285" s="296"/>
    </row>
    <row r="286" spans="1:8">
      <c r="G286"/>
    </row>
    <row r="287" spans="1:8" ht="85.5">
      <c r="A287" s="128" t="s">
        <v>1261</v>
      </c>
      <c r="D287" s="128" t="s">
        <v>1785</v>
      </c>
      <c r="E287" s="244" t="s">
        <v>1786</v>
      </c>
      <c r="F287" s="245" t="s">
        <v>1787</v>
      </c>
      <c r="G287" s="128" t="s">
        <v>1788</v>
      </c>
      <c r="H287" s="145" t="s">
        <v>1789</v>
      </c>
    </row>
    <row r="288" spans="1:8">
      <c r="A288" s="128" t="s">
        <v>1261</v>
      </c>
      <c r="D288" s="128" t="s">
        <v>1790</v>
      </c>
      <c r="E288" s="244" t="s">
        <v>1791</v>
      </c>
      <c r="F288" s="245" t="s">
        <v>1792</v>
      </c>
      <c r="G288" s="129" t="s">
        <v>1793</v>
      </c>
      <c r="H288" s="296" t="s">
        <v>1794</v>
      </c>
    </row>
    <row r="289" spans="1:8" ht="28.5">
      <c r="A289" s="128" t="s">
        <v>1261</v>
      </c>
      <c r="D289" s="128" t="s">
        <v>1795</v>
      </c>
      <c r="E289" s="244" t="s">
        <v>1796</v>
      </c>
      <c r="F289" s="245" t="s">
        <v>1797</v>
      </c>
      <c r="G289" s="129" t="s">
        <v>1798</v>
      </c>
      <c r="H289" s="296" t="s">
        <v>1799</v>
      </c>
    </row>
    <row r="290" spans="1:8" ht="71.25">
      <c r="A290" s="128" t="s">
        <v>1261</v>
      </c>
      <c r="D290" s="128" t="s">
        <v>1800</v>
      </c>
      <c r="E290" s="244" t="s">
        <v>1801</v>
      </c>
      <c r="F290" s="245" t="s">
        <v>1802</v>
      </c>
      <c r="G290" s="129" t="s">
        <v>1803</v>
      </c>
      <c r="H290" s="296" t="s">
        <v>1804</v>
      </c>
    </row>
    <row r="291" spans="1:8" ht="28.5">
      <c r="A291" s="128" t="s">
        <v>1261</v>
      </c>
      <c r="D291" s="128" t="s">
        <v>1805</v>
      </c>
      <c r="E291" s="244" t="s">
        <v>1806</v>
      </c>
      <c r="F291" s="245" t="s">
        <v>1807</v>
      </c>
      <c r="G291" s="129" t="s">
        <v>1808</v>
      </c>
      <c r="H291" s="296" t="s">
        <v>1809</v>
      </c>
    </row>
    <row r="292" spans="1:8" ht="28.5">
      <c r="A292" s="128" t="s">
        <v>1261</v>
      </c>
      <c r="D292" s="128" t="s">
        <v>1810</v>
      </c>
      <c r="E292" s="244" t="s">
        <v>1811</v>
      </c>
      <c r="F292" s="245" t="s">
        <v>1812</v>
      </c>
      <c r="G292" s="129" t="s">
        <v>1813</v>
      </c>
      <c r="H292" s="296" t="s">
        <v>1814</v>
      </c>
    </row>
    <row r="293" spans="1:8" ht="71.25">
      <c r="A293" s="128" t="s">
        <v>1261</v>
      </c>
      <c r="D293" s="128" t="s">
        <v>1815</v>
      </c>
      <c r="E293" s="244" t="s">
        <v>1816</v>
      </c>
      <c r="F293" s="245" t="s">
        <v>1817</v>
      </c>
      <c r="G293" s="129" t="s">
        <v>1818</v>
      </c>
      <c r="H293" s="296" t="s">
        <v>1819</v>
      </c>
    </row>
  </sheetData>
  <autoFilter ref="A1:H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jenez</cp:lastModifiedBy>
  <cp:revision/>
  <dcterms:created xsi:type="dcterms:W3CDTF">2010-06-21T21:00:23Z</dcterms:created>
  <dcterms:modified xsi:type="dcterms:W3CDTF">2023-01-31T20:01:15Z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